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395" windowHeight="12210" tabRatio="939" activeTab="0"/>
  </bookViews>
  <sheets>
    <sheet name="학부모, 학생 만족도 정리" sheetId="1" r:id="rId1"/>
    <sheet name="학부모" sheetId="2" r:id="rId2"/>
    <sheet name="급수한자" sheetId="3" r:id="rId3"/>
    <sheet name="컴퓨터" sheetId="4" r:id="rId4"/>
    <sheet name="로봇과학" sheetId="5" r:id="rId5"/>
    <sheet name="역사체험" sheetId="6" r:id="rId6"/>
    <sheet name="주산암산" sheetId="7" r:id="rId7"/>
    <sheet name="수학" sheetId="8" r:id="rId8"/>
    <sheet name="아동요리" sheetId="9" r:id="rId9"/>
    <sheet name="클레이" sheetId="10" r:id="rId10"/>
    <sheet name="바둑" sheetId="11" r:id="rId11"/>
    <sheet name="미술" sheetId="12" r:id="rId12"/>
    <sheet name="방송댄스" sheetId="13" r:id="rId13"/>
    <sheet name="코딩" sheetId="14" r:id="rId14"/>
    <sheet name="영어" sheetId="15" r:id="rId15"/>
    <sheet name="생명과학" sheetId="16" r:id="rId16"/>
    <sheet name="스포츠스태킹" sheetId="17" r:id="rId17"/>
    <sheet name="음악줄넘기" sheetId="18" r:id="rId18"/>
  </sheets>
  <definedNames/>
  <calcPr calcId="145621"/>
</workbook>
</file>

<file path=xl/sharedStrings.xml><?xml version="1.0" encoding="utf-8"?>
<sst xmlns="http://schemas.openxmlformats.org/spreadsheetml/2006/main" count="969" uniqueCount="134">
  <si>
    <t>방송댄스 수업 특성 상 음악이 중요한데 음향지원을 학교차원에서 해주셧으면 좋겠다.</t>
  </si>
  <si>
    <t>수강생 출석 여부를 잘 파악하지 못하는듯 해 믿고 맡기는 부모 입장에서 불안합니다.</t>
  </si>
  <si>
    <t>수준별 학습이 분기마다 있거나 분기별 한타임은 수준별 학습에 무리가 있다고 생각함.</t>
  </si>
  <si>
    <t>출석하지 않은 아이가 출석했다 하여 안심하고 집에 와 보니 아이가 집에 있었습니다.</t>
  </si>
  <si>
    <t>깎뚜기나 피클 같은 것 만들어 보면 먹지 않던 음식을 먹을 수도 있을 것 같아요.</t>
  </si>
  <si>
    <t>3)강당이 생겨서 방송댄스 수업을 거울을 설치하고 무대에서 수업을 했으면 좋겠다.</t>
  </si>
  <si>
    <t>강당이 생겨서 방송댄스 수업은 거울을 보면서 무대에서 수업을 했으면 좋겠다.</t>
  </si>
  <si>
    <t>시흥은행초등학교 2019학년도 상반기 방과후학교 교육활동 만족도 조사 결과</t>
  </si>
  <si>
    <t>8. 앞으로 이 프로그램에 계속 참여하거나 다른 친구에게 권유하겠습니까?</t>
  </si>
  <si>
    <t>1~3학년반에 고학년이 있어서 분위기도 어수선하고 방해가 된다고 합니다.</t>
  </si>
  <si>
    <t>수학 (김선미 강사)</t>
  </si>
  <si>
    <t>클레이와
핸드아트</t>
  </si>
  <si>
    <t>바둑 (이성겸 강사)</t>
  </si>
  <si>
    <t>수업시간이 부족해요.</t>
  </si>
  <si>
    <t>영어 (지승희 강사)</t>
  </si>
  <si>
    <t>수      학</t>
  </si>
  <si>
    <t>영      어</t>
  </si>
  <si>
    <t>미      술</t>
  </si>
  <si>
    <t>3. 기타 의견</t>
  </si>
  <si>
    <t>바      둑</t>
  </si>
  <si>
    <t>코딩(민웅홍 강사)</t>
  </si>
  <si>
    <t>미술 (강미선 강사)</t>
  </si>
  <si>
    <t>3-2. 학부모</t>
  </si>
  <si>
    <t>아주 재미있어요.</t>
  </si>
  <si>
    <t>2. 방과후학교 주당 프로그램 운영 시간에 대하여 만족하십니까?</t>
  </si>
  <si>
    <t>한자 선생님이 건강하셔서 오래 수업해 주셨으면 좋겠습니다.</t>
  </si>
  <si>
    <t>5. 강사는 프로그램 내용을 이하하기 쉽게 설명하였습니까?</t>
  </si>
  <si>
    <t>교구가 너무 무겁다. (단계가 올라갈수록 교구량이 많아져서)</t>
  </si>
  <si>
    <t>2. 사용된 교재 및 재료는 프로그램 내용에 도움이 되었습니까?</t>
  </si>
  <si>
    <t>7. 프로그램이 특기 계발과 실력 향상에 도움이 되었습니까?</t>
  </si>
  <si>
    <r>
      <t xml:space="preserve">       </t>
    </r>
    <r>
      <rPr>
        <sz val="11"/>
        <color rgb="FF000000"/>
        <rFont val="맑은 고딕"/>
        <family val="2"/>
      </rPr>
      <t xml:space="preserve">  4)선택할 수 있는 폭이 더 넓었으면 좋겠네요. 자꾸 더 줄고 있는 것 같아요.</t>
    </r>
  </si>
  <si>
    <t>아이들이 스스로 문제를 풀게 하는 것도 좋지만, 선생님이 한 가지 문제를 푸는 과정을 보여줬으면 좋겠다.</t>
  </si>
  <si>
    <t>5. 프로그램별 수강 인원, 수준별 반 편성(특기적성 프로그램) 등에
   대하여 만족하십니까?</t>
  </si>
  <si>
    <t>연령차이가 많이 나서 아이가 힘들어함.</t>
  </si>
  <si>
    <t>4. 프로그램의 내용과 분량은 학습이나 활동하기에 적절하였습니까?</t>
  </si>
  <si>
    <t>(매우만족 5점, 만족 4점, 보통 3점, 불만 2점, 매우불만 1점)</t>
  </si>
  <si>
    <t>7. 방과후학교가 자녀의 특기 계발과 실력 향상에 도움이 되었습니까?</t>
  </si>
  <si>
    <t>쓰레기통 설치해 주세요.</t>
  </si>
  <si>
    <t>수업 전후 자투리 시간에 자유시간을 주세요.(자유 코딩 하고 싶어요.)</t>
  </si>
  <si>
    <t>6. 프로그램에 적극 참여할 수 있도록 관심을 가지고 지도하였습니까?</t>
  </si>
  <si>
    <t>요즘 사용하는 프로그램을 배웠으면 좋겠습니다.</t>
  </si>
  <si>
    <t>개선해 주셨으면 좋겠습니다.</t>
  </si>
  <si>
    <t>유익하고 즐거운 수업 감사합니다.</t>
  </si>
  <si>
    <t>5. 프로그램별 수강 인원, 수준별 반 편성(특기적성 프로그램) 등에 대하여 만족하십니까?</t>
  </si>
  <si>
    <t>2-1. 학생 설문 결과</t>
  </si>
  <si>
    <t>주산, 암산 (김정옥 강사)</t>
  </si>
  <si>
    <t>스피커가 좋았으면 좋겠다.</t>
  </si>
  <si>
    <t>방송댄스 (정현지 강사)</t>
  </si>
  <si>
    <t>아동요리 (이미라 강사)</t>
  </si>
  <si>
    <t>급수한자 (최경희 강사)</t>
  </si>
  <si>
    <t>로봇과학 (김진성 강사)</t>
  </si>
  <si>
    <t>역사체험교실 (이선자 강사)</t>
  </si>
  <si>
    <t>즐거운 수업 감사합니다.</t>
  </si>
  <si>
    <t>2-2. 학부모 설문 결과</t>
  </si>
  <si>
    <t>컴퓨터 (이은희 강사)</t>
  </si>
  <si>
    <t>스포츠스태킹 (정회훈 강사)</t>
  </si>
  <si>
    <t>생명과학 (손학림 강사)</t>
  </si>
  <si>
    <t>음악줄넘기 (김경순 강사)</t>
  </si>
  <si>
    <t>6. 방과후학교 프로그램 운영 환경에 대해 만족하십니까?</t>
  </si>
  <si>
    <t>다음 학기에는 학년별로 잘 이루어졌으면 좋겠습니다.</t>
  </si>
  <si>
    <t>8. 방과후학교가 사교육비를 줄이는데 도움이 되었습니까?</t>
  </si>
  <si>
    <t>1. 방과후학교 프로그램 운영에 대한 학부모 설문 결과</t>
  </si>
  <si>
    <t>1학년이 하기에는 약간의 어려움이 있는 듯 합니다.</t>
  </si>
  <si>
    <t>3. 프로그램을 운영하기 위한 준비는 잘 되었습니까?</t>
  </si>
  <si>
    <t xml:space="preserve"> </t>
  </si>
  <si>
    <t>만족도</t>
  </si>
  <si>
    <t>불만</t>
  </si>
  <si>
    <t>코딩</t>
  </si>
  <si>
    <t>학부모</t>
  </si>
  <si>
    <t>명</t>
  </si>
  <si>
    <t>평균</t>
  </si>
  <si>
    <t>보통</t>
  </si>
  <si>
    <t>구분</t>
  </si>
  <si>
    <t>총점</t>
  </si>
  <si>
    <t>만족</t>
  </si>
  <si>
    <t>학생</t>
  </si>
  <si>
    <t>1)강의당 인원수가 너무 많아요.</t>
  </si>
  <si>
    <t>교구를 통일해서 구입했으면 합니다.</t>
  </si>
  <si>
    <t>악기 프로그램을 개설해 주세요.</t>
  </si>
  <si>
    <t>학예실 천장이 낮아 활동이 어렵다.</t>
  </si>
  <si>
    <t>아이에 대한 관심이 적어 보입니다.</t>
  </si>
  <si>
    <t>클레이와 핸드아트 (박정은 강사)</t>
  </si>
  <si>
    <t>선생님이 바뀌지 않았으면 좋겠어요.</t>
  </si>
  <si>
    <t>강의당 인원수가 너무 많아요.</t>
  </si>
  <si>
    <t>다양한 준비를 해주셔서 감사합니다.</t>
  </si>
  <si>
    <t>선생님이 열심히 가르치십니다.</t>
  </si>
  <si>
    <t>전신 거울을 설치해줬으면 좋겠다.</t>
  </si>
  <si>
    <t>2. 방과후학교 프로그램, 강사 만족도 설문 결과</t>
  </si>
  <si>
    <t>1. 방과후학교 운영전반에 대하여 만족하십니까?</t>
  </si>
  <si>
    <t>4. 방과후학교 수강료에 대하여 만족하십니까?</t>
  </si>
  <si>
    <t>바둑을 먼저 두고 교재 공부를 했으면 좋겠어요.</t>
  </si>
  <si>
    <t>3. 방과후학교 강사진에 대하여 만족하십니까?</t>
  </si>
  <si>
    <t>주 2회 수업을 해 주세요~1회는 부족합니다.</t>
  </si>
  <si>
    <t>교실이 너무 좁아요 넓은 공간으로 마련해 주세요.</t>
  </si>
  <si>
    <t>아이들이 줄넘기를 너무 좋아해요. 감사해요.</t>
  </si>
  <si>
    <t>좀 더 다양한 요리를 만들 수 있길 바랍니다.</t>
  </si>
  <si>
    <t>컴  퓨  터</t>
  </si>
  <si>
    <t>스포츠스태킹</t>
  </si>
  <si>
    <t>로봇 과학</t>
  </si>
  <si>
    <t>설문 항목</t>
  </si>
  <si>
    <t>방송 댄스</t>
  </si>
  <si>
    <t>학부모용</t>
  </si>
  <si>
    <t>전체 만족도</t>
  </si>
  <si>
    <t>설문
참여인원</t>
  </si>
  <si>
    <t>매우불만</t>
  </si>
  <si>
    <t>생명 과학</t>
  </si>
  <si>
    <t>주산 암산</t>
  </si>
  <si>
    <t>매우만족</t>
  </si>
  <si>
    <t>설문내용</t>
  </si>
  <si>
    <t>설문 참여인원</t>
  </si>
  <si>
    <t>급수 한자</t>
  </si>
  <si>
    <t>아동 요리</t>
  </si>
  <si>
    <t>역사 체험</t>
  </si>
  <si>
    <t>3-1. 학생</t>
  </si>
  <si>
    <t>항목별만족도</t>
  </si>
  <si>
    <t>설문참여자 :</t>
  </si>
  <si>
    <t>항목별 만족도</t>
  </si>
  <si>
    <t>음악줄넘기</t>
  </si>
  <si>
    <r>
      <t xml:space="preserve">수강
인원
</t>
    </r>
    <r>
      <rPr>
        <sz val="11"/>
        <color rgb="FF000000"/>
        <rFont val="맑은 고딕"/>
        <family val="2"/>
      </rPr>
      <t>(2분기)</t>
    </r>
  </si>
  <si>
    <t>1. 프로그램 운영 시간을 잘 지켰습니까?</t>
  </si>
  <si>
    <t>교실이 너무 좁아 활동하기 불편했어요.</t>
  </si>
  <si>
    <t>만들어 온 음식들 맛이 꽤 좋습니다.</t>
  </si>
  <si>
    <t>초급 시작하는데 큰 도움이 되고 있다.</t>
  </si>
  <si>
    <t>선생님께서는 프로그램에 적극 참여할 수있도록 관심을 갖고 지도해 주시지만</t>
  </si>
  <si>
    <t>선택할 수 있는 폭이 더 넓었으면 좋겠네요. 자꾸 더 줄고 있는 것 같아요.</t>
  </si>
  <si>
    <t>공간에 비해 수강생들이 너무 많아 수업이 제대로 이루어지지 않는 것 같습니다.</t>
  </si>
  <si>
    <t>컴퓨터를 다루는 가장 기본부터 배우고 시작했으면 좋겠습니다.(예-저장하기)</t>
  </si>
  <si>
    <t>보강수업도 해주고 좋습니다.</t>
  </si>
  <si>
    <t>컴퓨터실 시설이 지저분하다.</t>
  </si>
  <si>
    <t>컴퓨터실이 너무 시끄럽다.</t>
  </si>
  <si>
    <t xml:space="preserve">1)다음 학기에는 학년별로 잘 이루어졌으면 좋겠습니다.
</t>
  </si>
  <si>
    <t xml:space="preserve">2)요즘 사용하는 프로그램을 배웠으면 좋겠습니다.
</t>
  </si>
  <si>
    <t xml:space="preserve">3)요즘 사용하는 프로그램을 배웠으면 좋겠습니다.
</t>
  </si>
  <si>
    <t>2)악기 프로그램을 개설해 주세요.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</si>
</sst>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.0_ 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20"/>
      <color rgb="FF000000"/>
      <name val="맑은 고딕"/>
      <family val="2"/>
    </font>
    <font>
      <sz val="8"/>
      <color rgb="FF000000"/>
      <name val="맑은 고딕"/>
      <family val="2"/>
    </font>
    <font>
      <sz val="9"/>
      <color rgb="FF000000"/>
      <name val="맑은 고딕"/>
      <family val="2"/>
    </font>
    <font>
      <b/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6DAF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ck"/>
      <right style="thin"/>
      <top style="hair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 style="thick"/>
      <right/>
      <top style="thick"/>
      <bottom style="hair"/>
    </border>
    <border>
      <left style="thick"/>
      <right/>
      <top/>
      <bottom style="hair"/>
    </border>
    <border>
      <left style="thick"/>
      <right style="thin"/>
      <top/>
      <bottom style="hair"/>
    </border>
    <border>
      <left style="thick"/>
      <right style="thin"/>
      <top style="hair"/>
      <bottom style="hair"/>
    </border>
    <border>
      <left style="thin"/>
      <right style="thick"/>
      <top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medium"/>
      <bottom style="hair"/>
    </border>
    <border>
      <left style="thin"/>
      <right style="thick"/>
      <top style="hair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 style="thick"/>
      <top style="hair"/>
      <bottom style="medium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n"/>
      <right style="thick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double"/>
    </border>
    <border>
      <left/>
      <right style="thin"/>
      <top style="thick"/>
      <bottom style="double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1"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12" xfId="0" applyNumberFormat="1" applyFont="1" applyBorder="1" applyAlignment="1">
      <alignment horizontal="left" vertical="center" indent="1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4" xfId="0" applyNumberFormat="1" applyFont="1" applyBorder="1" applyAlignment="1">
      <alignment horizontal="left" vertical="center" indent="1"/>
    </xf>
    <xf numFmtId="0" fontId="3" fillId="0" borderId="15" xfId="0" applyNumberFormat="1" applyFont="1" applyBorder="1" applyAlignment="1">
      <alignment horizontal="left" vertical="center" indent="1"/>
    </xf>
    <xf numFmtId="0" fontId="3" fillId="0" borderId="16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3" fillId="0" borderId="18" xfId="0" applyNumberFormat="1" applyFont="1" applyBorder="1" applyAlignment="1">
      <alignment horizontal="left" vertical="center" indent="1"/>
    </xf>
    <xf numFmtId="0" fontId="3" fillId="0" borderId="19" xfId="0" applyNumberFormat="1" applyFont="1" applyBorder="1" applyAlignment="1">
      <alignment horizontal="left" vertical="center" inden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9" fontId="3" fillId="0" borderId="24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indent="2"/>
    </xf>
    <xf numFmtId="0" fontId="8" fillId="0" borderId="27" xfId="0" applyNumberFormat="1" applyFont="1" applyBorder="1" applyAlignment="1">
      <alignment horizontal="left" vertical="center" indent="1"/>
    </xf>
    <xf numFmtId="0" fontId="8" fillId="0" borderId="28" xfId="0" applyNumberFormat="1" applyFont="1" applyBorder="1" applyAlignment="1">
      <alignment horizontal="left" vertical="center" indent="1"/>
    </xf>
    <xf numFmtId="0" fontId="8" fillId="0" borderId="0" xfId="0" applyNumberFormat="1" applyFont="1" applyAlignment="1">
      <alignment horizontal="left" vertical="center" indent="1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9" fontId="3" fillId="0" borderId="31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9" fontId="3" fillId="0" borderId="36" xfId="0" applyNumberFormat="1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9" fontId="3" fillId="0" borderId="40" xfId="0" applyNumberFormat="1" applyFont="1" applyBorder="1" applyAlignment="1">
      <alignment horizontal="center" vertical="center"/>
    </xf>
    <xf numFmtId="9" fontId="3" fillId="0" borderId="41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9" fontId="3" fillId="0" borderId="47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/>
    </xf>
    <xf numFmtId="0" fontId="4" fillId="2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9" fontId="3" fillId="0" borderId="5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 vertical="center" wrapText="1" indent="1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30" xfId="0" applyNumberFormat="1" applyFont="1" applyFill="1" applyBorder="1" applyAlignment="1">
      <alignment horizontal="left" vertical="center" wrapText="1" indent="1"/>
    </xf>
    <xf numFmtId="0" fontId="4" fillId="0" borderId="6" xfId="0" applyNumberFormat="1" applyFont="1" applyFill="1" applyBorder="1" applyAlignment="1">
      <alignment horizontal="left" vertical="center" wrapText="1" indent="1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0" fontId="4" fillId="2" borderId="6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left" vertical="center" wrapText="1" indent="1"/>
    </xf>
    <xf numFmtId="0" fontId="4" fillId="0" borderId="35" xfId="0" applyNumberFormat="1" applyFont="1" applyFill="1" applyBorder="1" applyAlignment="1">
      <alignment horizontal="left" vertical="center" wrapText="1" indent="1"/>
    </xf>
    <xf numFmtId="0" fontId="3" fillId="0" borderId="14" xfId="0" applyNumberFormat="1" applyFont="1" applyFill="1" applyBorder="1" applyAlignment="1" applyProtection="1">
      <alignment horizontal="left" vertical="center" indent="1"/>
      <protection/>
    </xf>
    <xf numFmtId="0" fontId="3" fillId="0" borderId="15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5" xfId="0" applyNumberFormat="1" applyFont="1" applyBorder="1" applyAlignment="1">
      <alignment horizontal="left" vertical="center" inden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234"/>
  <sheetViews>
    <sheetView tabSelected="1" zoomScale="85" zoomScaleNormal="85" zoomScaleSheetLayoutView="75" workbookViewId="0" topLeftCell="A97">
      <selection activeCell="C127" sqref="C127"/>
    </sheetView>
  </sheetViews>
  <sheetFormatPr defaultColWidth="9.00390625" defaultRowHeight="16.5"/>
  <cols>
    <col min="1" max="1" width="12.75390625" style="16" customWidth="1"/>
    <col min="2" max="2" width="11.625" style="16" customWidth="1"/>
    <col min="3" max="10" width="17.625" style="15" customWidth="1"/>
    <col min="11" max="11" width="7.25390625" style="15" customWidth="1"/>
    <col min="12" max="12" width="7.625" style="15" customWidth="1"/>
    <col min="13" max="13" width="9.75390625" style="15" customWidth="1"/>
    <col min="14" max="72" width="4.625" style="15" customWidth="1"/>
    <col min="73" max="138" width="4.625" style="16" customWidth="1"/>
    <col min="139" max="215" width="4.625" style="15" customWidth="1"/>
    <col min="216" max="16384" width="9.00390625" style="16" customWidth="1"/>
  </cols>
  <sheetData>
    <row r="1" spans="1:13" ht="29.1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5" customHeight="1"/>
    <row r="3" ht="24.95" customHeight="1">
      <c r="A3" s="6" t="s">
        <v>61</v>
      </c>
    </row>
    <row r="4" spans="1:13" ht="20.1" customHeight="1">
      <c r="A4" s="107" t="s">
        <v>99</v>
      </c>
      <c r="B4" s="108"/>
      <c r="C4" s="108"/>
      <c r="D4" s="108"/>
      <c r="E4" s="21" t="s">
        <v>107</v>
      </c>
      <c r="F4" s="21" t="s">
        <v>74</v>
      </c>
      <c r="G4" s="21" t="s">
        <v>71</v>
      </c>
      <c r="H4" s="21" t="s">
        <v>66</v>
      </c>
      <c r="I4" s="21" t="s">
        <v>104</v>
      </c>
      <c r="J4" s="21" t="s">
        <v>116</v>
      </c>
      <c r="K4" s="119" t="s">
        <v>109</v>
      </c>
      <c r="L4" s="120"/>
      <c r="M4" s="23" t="s">
        <v>102</v>
      </c>
    </row>
    <row r="5" spans="1:13" ht="20.1" customHeight="1">
      <c r="A5" s="109" t="s">
        <v>88</v>
      </c>
      <c r="B5" s="110"/>
      <c r="C5" s="110"/>
      <c r="D5" s="110"/>
      <c r="E5" s="24">
        <f>학부모!B3</f>
        <v>103</v>
      </c>
      <c r="F5" s="24">
        <f>학부모!C3</f>
        <v>120</v>
      </c>
      <c r="G5" s="24">
        <f>학부모!D3</f>
        <v>23</v>
      </c>
      <c r="H5" s="24">
        <f>학부모!E3</f>
        <v>0</v>
      </c>
      <c r="I5" s="24">
        <f>학부모!F3</f>
        <v>0</v>
      </c>
      <c r="J5" s="25">
        <f>학부모!G3</f>
        <v>0.8720000000000001</v>
      </c>
      <c r="K5" s="113">
        <f>학부모!L2</f>
        <v>246</v>
      </c>
      <c r="L5" s="114"/>
      <c r="M5" s="74">
        <f>학부모!G11</f>
        <v>0.8674</v>
      </c>
    </row>
    <row r="6" spans="1:13" ht="20.1" customHeight="1">
      <c r="A6" s="111" t="s">
        <v>24</v>
      </c>
      <c r="B6" s="112"/>
      <c r="C6" s="112"/>
      <c r="D6" s="112"/>
      <c r="E6" s="24">
        <f>학부모!B4</f>
        <v>97</v>
      </c>
      <c r="F6" s="24">
        <f>학부모!C4</f>
        <v>124</v>
      </c>
      <c r="G6" s="24">
        <f>학부모!D4</f>
        <v>29</v>
      </c>
      <c r="H6" s="24">
        <f>학부모!E4</f>
        <v>0</v>
      </c>
      <c r="I6" s="24">
        <f>학부모!F4</f>
        <v>0</v>
      </c>
      <c r="J6" s="25">
        <f>학부모!G4</f>
        <v>0.868</v>
      </c>
      <c r="K6" s="115"/>
      <c r="L6" s="116"/>
      <c r="M6" s="75"/>
    </row>
    <row r="7" spans="1:13" ht="20.1" customHeight="1">
      <c r="A7" s="111" t="s">
        <v>91</v>
      </c>
      <c r="B7" s="112"/>
      <c r="C7" s="112"/>
      <c r="D7" s="112"/>
      <c r="E7" s="24">
        <f>학부모!B5</f>
        <v>98</v>
      </c>
      <c r="F7" s="24">
        <f>학부모!C5</f>
        <v>128</v>
      </c>
      <c r="G7" s="24">
        <f>학부모!D5</f>
        <v>19</v>
      </c>
      <c r="H7" s="24">
        <f>학부모!E5</f>
        <v>1</v>
      </c>
      <c r="I7" s="24">
        <f>학부모!F5</f>
        <v>0</v>
      </c>
      <c r="J7" s="25">
        <f>학부모!G5</f>
        <v>0.86</v>
      </c>
      <c r="K7" s="115"/>
      <c r="L7" s="116"/>
      <c r="M7" s="75"/>
    </row>
    <row r="8" spans="1:13" ht="20.1" customHeight="1">
      <c r="A8" s="111" t="s">
        <v>89</v>
      </c>
      <c r="B8" s="112"/>
      <c r="C8" s="112"/>
      <c r="D8" s="112"/>
      <c r="E8" s="24">
        <f>학부모!B6</f>
        <v>99</v>
      </c>
      <c r="F8" s="24">
        <f>학부모!C6</f>
        <v>126</v>
      </c>
      <c r="G8" s="24">
        <f>학부모!D6</f>
        <v>22</v>
      </c>
      <c r="H8" s="24">
        <f>학부모!E6</f>
        <v>2</v>
      </c>
      <c r="I8" s="24">
        <f>학부모!F6</f>
        <v>0</v>
      </c>
      <c r="J8" s="25">
        <f>학부모!G6</f>
        <v>0.869</v>
      </c>
      <c r="K8" s="115"/>
      <c r="L8" s="116"/>
      <c r="M8" s="75"/>
    </row>
    <row r="9" spans="1:13" ht="30" customHeight="1">
      <c r="A9" s="111" t="s">
        <v>32</v>
      </c>
      <c r="B9" s="112"/>
      <c r="C9" s="112"/>
      <c r="D9" s="112"/>
      <c r="E9" s="24">
        <f>학부모!B7</f>
        <v>88</v>
      </c>
      <c r="F9" s="24">
        <f>학부모!C7</f>
        <v>116</v>
      </c>
      <c r="G9" s="24">
        <f>학부모!D7</f>
        <v>44</v>
      </c>
      <c r="H9" s="24">
        <f>학부모!E7</f>
        <v>4</v>
      </c>
      <c r="I9" s="24">
        <f>학부모!F7</f>
        <v>0</v>
      </c>
      <c r="J9" s="25">
        <f>학부모!G7</f>
        <v>0.8486</v>
      </c>
      <c r="K9" s="115"/>
      <c r="L9" s="116"/>
      <c r="M9" s="75"/>
    </row>
    <row r="10" spans="1:13" ht="20.1" customHeight="1">
      <c r="A10" s="111" t="s">
        <v>58</v>
      </c>
      <c r="B10" s="112"/>
      <c r="C10" s="112"/>
      <c r="D10" s="112"/>
      <c r="E10" s="24">
        <f>학부모!B8</f>
        <v>93</v>
      </c>
      <c r="F10" s="24">
        <f>학부모!C8</f>
        <v>109</v>
      </c>
      <c r="G10" s="24">
        <f>학부모!D8</f>
        <v>40</v>
      </c>
      <c r="H10" s="24">
        <f>학부모!E8</f>
        <v>7</v>
      </c>
      <c r="I10" s="24">
        <f>학부모!F8</f>
        <v>0</v>
      </c>
      <c r="J10" s="25">
        <f>학부모!G8</f>
        <v>0.8413999999999999</v>
      </c>
      <c r="K10" s="115"/>
      <c r="L10" s="116"/>
      <c r="M10" s="75"/>
    </row>
    <row r="11" spans="1:13" ht="20.1" customHeight="1">
      <c r="A11" s="111" t="s">
        <v>36</v>
      </c>
      <c r="B11" s="112"/>
      <c r="C11" s="112"/>
      <c r="D11" s="112"/>
      <c r="E11" s="24">
        <f>학부모!B9</f>
        <v>95</v>
      </c>
      <c r="F11" s="24">
        <f>학부모!C9</f>
        <v>128</v>
      </c>
      <c r="G11" s="24">
        <f>학부모!D9</f>
        <v>23</v>
      </c>
      <c r="H11" s="24">
        <f>학부모!E9</f>
        <v>1</v>
      </c>
      <c r="I11" s="24">
        <f>학부모!F9</f>
        <v>0</v>
      </c>
      <c r="J11" s="25">
        <f>학부모!G9</f>
        <v>0.86</v>
      </c>
      <c r="K11" s="115"/>
      <c r="L11" s="116"/>
      <c r="M11" s="75"/>
    </row>
    <row r="12" spans="1:13" ht="20.1" customHeight="1">
      <c r="A12" s="121" t="s">
        <v>60</v>
      </c>
      <c r="B12" s="122"/>
      <c r="C12" s="122"/>
      <c r="D12" s="122"/>
      <c r="E12" s="49">
        <f>학부모!B10</f>
        <v>116</v>
      </c>
      <c r="F12" s="49">
        <f>학부모!C10</f>
        <v>116</v>
      </c>
      <c r="G12" s="49">
        <f>학부모!D10</f>
        <v>34</v>
      </c>
      <c r="H12" s="49">
        <f>학부모!E10</f>
        <v>0</v>
      </c>
      <c r="I12" s="49">
        <f>학부모!F10</f>
        <v>1</v>
      </c>
      <c r="J12" s="41">
        <f>학부모!G10</f>
        <v>0.9316000000000001</v>
      </c>
      <c r="K12" s="117"/>
      <c r="L12" s="118"/>
      <c r="M12" s="82"/>
    </row>
    <row r="13" ht="15" customHeight="1"/>
    <row r="14" ht="24.95" customHeight="1">
      <c r="A14" s="6" t="s">
        <v>87</v>
      </c>
    </row>
    <row r="15" ht="24.95" customHeight="1">
      <c r="A15" s="56" t="s">
        <v>44</v>
      </c>
    </row>
    <row r="16" spans="1:13" ht="57.75" customHeight="1">
      <c r="A16" s="20" t="s">
        <v>72</v>
      </c>
      <c r="B16" s="21" t="s">
        <v>65</v>
      </c>
      <c r="C16" s="22" t="s">
        <v>119</v>
      </c>
      <c r="D16" s="22" t="s">
        <v>28</v>
      </c>
      <c r="E16" s="22" t="s">
        <v>63</v>
      </c>
      <c r="F16" s="22" t="s">
        <v>34</v>
      </c>
      <c r="G16" s="22" t="s">
        <v>26</v>
      </c>
      <c r="H16" s="22" t="s">
        <v>39</v>
      </c>
      <c r="I16" s="22" t="s">
        <v>29</v>
      </c>
      <c r="J16" s="22" t="s">
        <v>8</v>
      </c>
      <c r="K16" s="63" t="s">
        <v>118</v>
      </c>
      <c r="L16" s="42" t="s">
        <v>103</v>
      </c>
      <c r="M16" s="23" t="s">
        <v>102</v>
      </c>
    </row>
    <row r="17" spans="1:13" ht="16.5">
      <c r="A17" s="91" t="s">
        <v>110</v>
      </c>
      <c r="B17" s="18" t="s">
        <v>107</v>
      </c>
      <c r="C17" s="18">
        <f>급수한자!B5</f>
        <v>25</v>
      </c>
      <c r="D17" s="18">
        <f>급수한자!B6</f>
        <v>27</v>
      </c>
      <c r="E17" s="43">
        <f>급수한자!B7</f>
        <v>29</v>
      </c>
      <c r="F17" s="43">
        <f>급수한자!B8</f>
        <v>25</v>
      </c>
      <c r="G17" s="43">
        <f>급수한자!B9</f>
        <v>27</v>
      </c>
      <c r="H17" s="43">
        <f>급수한자!B10</f>
        <v>27</v>
      </c>
      <c r="I17" s="43">
        <f>급수한자!B11</f>
        <v>25</v>
      </c>
      <c r="J17" s="43">
        <f>급수한자!B12</f>
        <v>25</v>
      </c>
      <c r="K17" s="71">
        <v>51</v>
      </c>
      <c r="L17" s="71">
        <f>급수한자!I4</f>
        <v>35</v>
      </c>
      <c r="M17" s="74">
        <f>급수한자!G13</f>
        <v>0.9307142857142858</v>
      </c>
    </row>
    <row r="18" spans="1:13" ht="16.5">
      <c r="A18" s="69"/>
      <c r="B18" s="17" t="s">
        <v>74</v>
      </c>
      <c r="C18" s="17">
        <f>급수한자!C5</f>
        <v>8</v>
      </c>
      <c r="D18" s="17">
        <f>급수한자!C6</f>
        <v>6</v>
      </c>
      <c r="E18" s="44">
        <f>급수한자!C7</f>
        <v>4</v>
      </c>
      <c r="F18" s="43">
        <f>급수한자!C8</f>
        <v>6</v>
      </c>
      <c r="G18" s="43">
        <f>급수한자!C9</f>
        <v>6</v>
      </c>
      <c r="H18" s="43">
        <f>급수한자!C10</f>
        <v>5</v>
      </c>
      <c r="I18" s="43">
        <f>급수한자!C11</f>
        <v>7</v>
      </c>
      <c r="J18" s="43">
        <f>급수한자!C12</f>
        <v>6</v>
      </c>
      <c r="K18" s="72"/>
      <c r="L18" s="72"/>
      <c r="M18" s="75"/>
    </row>
    <row r="19" spans="1:13" ht="16.5">
      <c r="A19" s="69"/>
      <c r="B19" s="17" t="s">
        <v>71</v>
      </c>
      <c r="C19" s="17">
        <f>급수한자!D5</f>
        <v>1</v>
      </c>
      <c r="D19" s="17">
        <f>급수한자!D6</f>
        <v>2</v>
      </c>
      <c r="E19" s="44">
        <f>급수한자!D7</f>
        <v>2</v>
      </c>
      <c r="F19" s="44">
        <f>급수한자!D8</f>
        <v>4</v>
      </c>
      <c r="G19" s="44">
        <f>급수한자!D9</f>
        <v>2</v>
      </c>
      <c r="H19" s="44">
        <f>급수한자!D10</f>
        <v>1</v>
      </c>
      <c r="I19" s="44">
        <f>급수한자!D11</f>
        <v>3</v>
      </c>
      <c r="J19" s="44">
        <f>급수한자!D12</f>
        <v>2</v>
      </c>
      <c r="K19" s="72"/>
      <c r="L19" s="72"/>
      <c r="M19" s="75"/>
    </row>
    <row r="20" spans="1:13" ht="16.5">
      <c r="A20" s="69"/>
      <c r="B20" s="17" t="s">
        <v>66</v>
      </c>
      <c r="C20" s="17">
        <f>급수한자!E5</f>
        <v>1</v>
      </c>
      <c r="D20" s="17">
        <f>급수한자!E6</f>
        <v>0</v>
      </c>
      <c r="E20" s="44">
        <f>급수한자!E7</f>
        <v>0</v>
      </c>
      <c r="F20" s="44">
        <f>급수한자!E8</f>
        <v>0</v>
      </c>
      <c r="G20" s="44">
        <f>급수한자!E9</f>
        <v>0</v>
      </c>
      <c r="H20" s="44">
        <f>급수한자!E10</f>
        <v>2</v>
      </c>
      <c r="I20" s="44">
        <f>급수한자!E11</f>
        <v>0</v>
      </c>
      <c r="J20" s="44">
        <f>급수한자!E12</f>
        <v>2</v>
      </c>
      <c r="K20" s="72"/>
      <c r="L20" s="72"/>
      <c r="M20" s="75"/>
    </row>
    <row r="21" spans="1:13" ht="16.5">
      <c r="A21" s="69"/>
      <c r="B21" s="19" t="s">
        <v>104</v>
      </c>
      <c r="C21" s="19">
        <f>급수한자!F5</f>
        <v>0</v>
      </c>
      <c r="D21" s="19">
        <f>급수한자!F6</f>
        <v>0</v>
      </c>
      <c r="E21" s="46">
        <f>급수한자!F7</f>
        <v>0</v>
      </c>
      <c r="F21" s="46">
        <f>급수한자!F8</f>
        <v>0</v>
      </c>
      <c r="G21" s="46">
        <f>급수한자!F9</f>
        <v>0</v>
      </c>
      <c r="H21" s="46">
        <f>급수한자!F10</f>
        <v>0</v>
      </c>
      <c r="I21" s="46">
        <f>급수한자!F11</f>
        <v>0</v>
      </c>
      <c r="J21" s="46">
        <f>급수한자!F12</f>
        <v>0</v>
      </c>
      <c r="K21" s="72"/>
      <c r="L21" s="72"/>
      <c r="M21" s="75"/>
    </row>
    <row r="22" spans="1:13" ht="16.5">
      <c r="A22" s="70"/>
      <c r="B22" s="39" t="s">
        <v>114</v>
      </c>
      <c r="C22" s="40">
        <f>급수한자!G5</f>
        <v>0.9257142857142858</v>
      </c>
      <c r="D22" s="40">
        <f>급수한자!G6</f>
        <v>0.9428571428571428</v>
      </c>
      <c r="E22" s="40">
        <f>급수한자!G7</f>
        <v>0.9542857142857143</v>
      </c>
      <c r="F22" s="40">
        <f>급수한자!G8</f>
        <v>0.9199999999999999</v>
      </c>
      <c r="G22" s="40">
        <f>급수한자!G9</f>
        <v>0.9428571428571428</v>
      </c>
      <c r="H22" s="40">
        <f>급수한자!G10</f>
        <v>0.9257142857142858</v>
      </c>
      <c r="I22" s="40">
        <f>급수한자!G11</f>
        <v>0.9257142857142858</v>
      </c>
      <c r="J22" s="40">
        <f>급수한자!G12</f>
        <v>0.9085714285714286</v>
      </c>
      <c r="K22" s="73"/>
      <c r="L22" s="73"/>
      <c r="M22" s="76"/>
    </row>
    <row r="23" spans="1:13" ht="13.55">
      <c r="A23" s="92" t="s">
        <v>96</v>
      </c>
      <c r="B23" s="45" t="s">
        <v>107</v>
      </c>
      <c r="C23" s="45">
        <f>컴퓨터!B5</f>
        <v>74</v>
      </c>
      <c r="D23" s="45">
        <f>컴퓨터!B6</f>
        <v>70</v>
      </c>
      <c r="E23" s="45">
        <f>컴퓨터!B7</f>
        <v>70</v>
      </c>
      <c r="F23" s="45">
        <f>컴퓨터!B8</f>
        <v>67</v>
      </c>
      <c r="G23" s="45">
        <f>컴퓨터!B9</f>
        <v>61</v>
      </c>
      <c r="H23" s="45">
        <f>컴퓨터!B10</f>
        <v>66</v>
      </c>
      <c r="I23" s="45">
        <f>컴퓨터!B11</f>
        <v>66</v>
      </c>
      <c r="J23" s="45">
        <f>컴퓨터!B12</f>
        <v>61</v>
      </c>
      <c r="K23" s="79">
        <v>134</v>
      </c>
      <c r="L23" s="79">
        <f>컴퓨터!J4</f>
        <v>104</v>
      </c>
      <c r="M23" s="81">
        <f>컴퓨터!G13</f>
        <v>0.9125</v>
      </c>
    </row>
    <row r="24" spans="1:13" ht="16.5">
      <c r="A24" s="69"/>
      <c r="B24" s="44" t="s">
        <v>74</v>
      </c>
      <c r="C24" s="44">
        <f>컴퓨터!C5</f>
        <v>30</v>
      </c>
      <c r="D24" s="44">
        <f>컴퓨터!C6</f>
        <v>36</v>
      </c>
      <c r="E24" s="44">
        <f>컴퓨터!C7</f>
        <v>31</v>
      </c>
      <c r="F24" s="43">
        <f>컴퓨터!C8</f>
        <v>37</v>
      </c>
      <c r="G24" s="43">
        <f>컴퓨터!C9</f>
        <v>40</v>
      </c>
      <c r="H24" s="43">
        <f>컴퓨터!C10</f>
        <v>34</v>
      </c>
      <c r="I24" s="43">
        <f>컴퓨터!C11</f>
        <v>33</v>
      </c>
      <c r="J24" s="43">
        <f>컴퓨터!C12</f>
        <v>39</v>
      </c>
      <c r="K24" s="72"/>
      <c r="L24" s="72"/>
      <c r="M24" s="75"/>
    </row>
    <row r="25" spans="1:13" ht="16.5">
      <c r="A25" s="69"/>
      <c r="B25" s="44" t="s">
        <v>71</v>
      </c>
      <c r="C25" s="44">
        <f>컴퓨터!D5</f>
        <v>4</v>
      </c>
      <c r="D25" s="44">
        <f>컴퓨터!D6</f>
        <v>2</v>
      </c>
      <c r="E25" s="44">
        <f>컴퓨터!D7</f>
        <v>7</v>
      </c>
      <c r="F25" s="44">
        <f>컴퓨터!D8</f>
        <v>4</v>
      </c>
      <c r="G25" s="44">
        <f>컴퓨터!D9</f>
        <v>7</v>
      </c>
      <c r="H25" s="44">
        <f>컴퓨터!D10</f>
        <v>8</v>
      </c>
      <c r="I25" s="44">
        <f>컴퓨터!D11</f>
        <v>9</v>
      </c>
      <c r="J25" s="44">
        <f>컴퓨터!D12</f>
        <v>8</v>
      </c>
      <c r="K25" s="72"/>
      <c r="L25" s="72"/>
      <c r="M25" s="75"/>
    </row>
    <row r="26" spans="1:13" ht="16.5">
      <c r="A26" s="69"/>
      <c r="B26" s="44" t="s">
        <v>66</v>
      </c>
      <c r="C26" s="44">
        <f>컴퓨터!E5</f>
        <v>0</v>
      </c>
      <c r="D26" s="44">
        <f>컴퓨터!E6</f>
        <v>0</v>
      </c>
      <c r="E26" s="44">
        <f>컴퓨터!E7</f>
        <v>0</v>
      </c>
      <c r="F26" s="44">
        <f>컴퓨터!E8</f>
        <v>0</v>
      </c>
      <c r="G26" s="44">
        <f>컴퓨터!E9</f>
        <v>0</v>
      </c>
      <c r="H26" s="44">
        <f>컴퓨터!E10</f>
        <v>0</v>
      </c>
      <c r="I26" s="44">
        <f>컴퓨터!E11</f>
        <v>0</v>
      </c>
      <c r="J26" s="44">
        <f>컴퓨터!E12</f>
        <v>0</v>
      </c>
      <c r="K26" s="72"/>
      <c r="L26" s="72"/>
      <c r="M26" s="75"/>
    </row>
    <row r="27" spans="1:13" ht="16.5">
      <c r="A27" s="69"/>
      <c r="B27" s="38" t="s">
        <v>104</v>
      </c>
      <c r="C27" s="46">
        <f>컴퓨터!F5</f>
        <v>0</v>
      </c>
      <c r="D27" s="46">
        <f>컴퓨터!F6</f>
        <v>0</v>
      </c>
      <c r="E27" s="46">
        <f>컴퓨터!F7</f>
        <v>0</v>
      </c>
      <c r="F27" s="46">
        <f>컴퓨터!F8</f>
        <v>0</v>
      </c>
      <c r="G27" s="46">
        <f>컴퓨터!F9</f>
        <v>0</v>
      </c>
      <c r="H27" s="46">
        <f>컴퓨터!F10</f>
        <v>0</v>
      </c>
      <c r="I27" s="46">
        <f>컴퓨터!F11</f>
        <v>0</v>
      </c>
      <c r="J27" s="46">
        <f>컴퓨터!F12</f>
        <v>0</v>
      </c>
      <c r="K27" s="72"/>
      <c r="L27" s="72"/>
      <c r="M27" s="75"/>
    </row>
    <row r="28" spans="1:13" ht="13.55">
      <c r="A28" s="89"/>
      <c r="B28" s="35" t="s">
        <v>114</v>
      </c>
      <c r="C28" s="37">
        <f>컴퓨터!G5</f>
        <v>0.9296296296296296</v>
      </c>
      <c r="D28" s="37">
        <f>컴퓨터!G6</f>
        <v>0.9259259259259259</v>
      </c>
      <c r="E28" s="37">
        <f>컴퓨터!G7</f>
        <v>0.9166666666666666</v>
      </c>
      <c r="F28" s="37">
        <f>컴퓨터!G8</f>
        <v>0.9166666666666666</v>
      </c>
      <c r="G28" s="37">
        <f>컴퓨터!G9</f>
        <v>0.9</v>
      </c>
      <c r="H28" s="37">
        <f>컴퓨터!G10</f>
        <v>0.9074074074074074</v>
      </c>
      <c r="I28" s="37">
        <f>컴퓨터!G11</f>
        <v>0.9055555555555556</v>
      </c>
      <c r="J28" s="37">
        <f>컴퓨터!G12</f>
        <v>0.8981481481481481</v>
      </c>
      <c r="K28" s="90"/>
      <c r="L28" s="90"/>
      <c r="M28" s="102"/>
    </row>
    <row r="29" spans="1:13" ht="13.55">
      <c r="A29" s="92" t="s">
        <v>98</v>
      </c>
      <c r="B29" s="45" t="s">
        <v>107</v>
      </c>
      <c r="C29" s="45">
        <f>로봇과학!B5</f>
        <v>18</v>
      </c>
      <c r="D29" s="45">
        <f>로봇과학!B6</f>
        <v>18</v>
      </c>
      <c r="E29" s="45">
        <f>로봇과학!B7</f>
        <v>17</v>
      </c>
      <c r="F29" s="45">
        <f>로봇과학!B8</f>
        <v>17</v>
      </c>
      <c r="G29" s="45">
        <f>로봇과학!B9</f>
        <v>17</v>
      </c>
      <c r="H29" s="45">
        <f>로봇과학!B10</f>
        <v>16</v>
      </c>
      <c r="I29" s="45">
        <f>로봇과학!B11</f>
        <v>19</v>
      </c>
      <c r="J29" s="45">
        <f>로봇과학!B12</f>
        <v>16</v>
      </c>
      <c r="K29" s="79">
        <v>28</v>
      </c>
      <c r="L29" s="79">
        <f>로봇과학!I4</f>
        <v>25</v>
      </c>
      <c r="M29" s="81">
        <f>로봇과학!G13</f>
        <v>0.9299999999999999</v>
      </c>
    </row>
    <row r="30" spans="1:13" ht="16.5">
      <c r="A30" s="69"/>
      <c r="B30" s="44" t="s">
        <v>74</v>
      </c>
      <c r="C30" s="44">
        <f>로봇과학!C5</f>
        <v>5</v>
      </c>
      <c r="D30" s="44">
        <f>로봇과학!C6</f>
        <v>7</v>
      </c>
      <c r="E30" s="44">
        <f>로봇과학!C7</f>
        <v>7</v>
      </c>
      <c r="F30" s="43">
        <f>로봇과학!C8</f>
        <v>8</v>
      </c>
      <c r="G30" s="43">
        <f>로봇과학!C9</f>
        <v>8</v>
      </c>
      <c r="H30" s="43">
        <f>로봇과학!C10</f>
        <v>9</v>
      </c>
      <c r="I30" s="43">
        <f>로봇과학!C11</f>
        <v>6</v>
      </c>
      <c r="J30" s="43">
        <f>로봇과학!C12</f>
        <v>6</v>
      </c>
      <c r="K30" s="72"/>
      <c r="L30" s="72"/>
      <c r="M30" s="75"/>
    </row>
    <row r="31" spans="1:13" ht="16.5">
      <c r="A31" s="69"/>
      <c r="B31" s="44" t="s">
        <v>71</v>
      </c>
      <c r="C31" s="44">
        <f>로봇과학!D5</f>
        <v>2</v>
      </c>
      <c r="D31" s="44">
        <f>로봇과학!D6</f>
        <v>0</v>
      </c>
      <c r="E31" s="44">
        <f>로봇과학!D7</f>
        <v>1</v>
      </c>
      <c r="F31" s="44">
        <f>로봇과학!D8</f>
        <v>0</v>
      </c>
      <c r="G31" s="44">
        <f>로봇과학!D9</f>
        <v>0</v>
      </c>
      <c r="H31" s="44">
        <f>로봇과학!D10</f>
        <v>0</v>
      </c>
      <c r="I31" s="44">
        <f>로봇과학!D11</f>
        <v>0</v>
      </c>
      <c r="J31" s="44">
        <f>로봇과학!D12</f>
        <v>2</v>
      </c>
      <c r="K31" s="72"/>
      <c r="L31" s="72"/>
      <c r="M31" s="75"/>
    </row>
    <row r="32" spans="1:13" ht="16.5">
      <c r="A32" s="69"/>
      <c r="B32" s="44" t="s">
        <v>66</v>
      </c>
      <c r="C32" s="44">
        <f>로봇과학!E5</f>
        <v>0</v>
      </c>
      <c r="D32" s="44">
        <f>로봇과학!E6</f>
        <v>0</v>
      </c>
      <c r="E32" s="44">
        <f>로봇과학!E7</f>
        <v>0</v>
      </c>
      <c r="F32" s="44">
        <f>로봇과학!E8</f>
        <v>0</v>
      </c>
      <c r="G32" s="44">
        <f>로봇과학!E9</f>
        <v>0</v>
      </c>
      <c r="H32" s="44">
        <f>로봇과학!E10</f>
        <v>0</v>
      </c>
      <c r="I32" s="44">
        <f>로봇과학!E11</f>
        <v>0</v>
      </c>
      <c r="J32" s="44">
        <f>로봇과학!E12</f>
        <v>0</v>
      </c>
      <c r="K32" s="72"/>
      <c r="L32" s="72"/>
      <c r="M32" s="75"/>
    </row>
    <row r="33" spans="1:13" ht="16.5">
      <c r="A33" s="69"/>
      <c r="B33" s="46" t="s">
        <v>104</v>
      </c>
      <c r="C33" s="46">
        <f>로봇과학!F5</f>
        <v>0</v>
      </c>
      <c r="D33" s="46">
        <f>로봇과학!F6</f>
        <v>0</v>
      </c>
      <c r="E33" s="46">
        <f>로봇과학!F7</f>
        <v>0</v>
      </c>
      <c r="F33" s="46">
        <f>로봇과학!F8</f>
        <v>0</v>
      </c>
      <c r="G33" s="46">
        <f>로봇과학!F9</f>
        <v>0</v>
      </c>
      <c r="H33" s="46">
        <f>로봇과학!F10</f>
        <v>0</v>
      </c>
      <c r="I33" s="46">
        <f>로봇과학!F11</f>
        <v>0</v>
      </c>
      <c r="J33" s="46">
        <f>로봇과학!F12</f>
        <v>1</v>
      </c>
      <c r="K33" s="72"/>
      <c r="L33" s="72"/>
      <c r="M33" s="75"/>
    </row>
    <row r="34" spans="1:13" ht="13.55">
      <c r="A34" s="89"/>
      <c r="B34" s="36" t="s">
        <v>114</v>
      </c>
      <c r="C34" s="37">
        <f>로봇과학!G5</f>
        <v>0.9279999999999999</v>
      </c>
      <c r="D34" s="37">
        <f>로봇과학!G6</f>
        <v>0.944</v>
      </c>
      <c r="E34" s="37">
        <f>로봇과학!G7</f>
        <v>0.9279999999999999</v>
      </c>
      <c r="F34" s="37">
        <f>로봇과학!G8</f>
        <v>0.9359999999999999</v>
      </c>
      <c r="G34" s="37">
        <f>로봇과학!G9</f>
        <v>0.9359999999999999</v>
      </c>
      <c r="H34" s="37">
        <f>로봇과학!G10</f>
        <v>0.9279999999999999</v>
      </c>
      <c r="I34" s="37">
        <f>로봇과학!G11</f>
        <v>0.952</v>
      </c>
      <c r="J34" s="37">
        <f>로봇과학!G12</f>
        <v>0.8880000000000001</v>
      </c>
      <c r="K34" s="90"/>
      <c r="L34" s="90"/>
      <c r="M34" s="102"/>
    </row>
    <row r="35" spans="1:13" ht="13.55">
      <c r="A35" s="92" t="s">
        <v>67</v>
      </c>
      <c r="B35" s="45" t="s">
        <v>107</v>
      </c>
      <c r="C35" s="45">
        <f>코딩!B5</f>
        <v>10</v>
      </c>
      <c r="D35" s="45">
        <f>코딩!B6</f>
        <v>10</v>
      </c>
      <c r="E35" s="45">
        <f>코딩!B7</f>
        <v>9</v>
      </c>
      <c r="F35" s="45">
        <f>코딩!B8</f>
        <v>10</v>
      </c>
      <c r="G35" s="45">
        <f>코딩!B9</f>
        <v>9</v>
      </c>
      <c r="H35" s="45">
        <f>코딩!B10</f>
        <v>10</v>
      </c>
      <c r="I35" s="45">
        <f>코딩!B11</f>
        <v>10</v>
      </c>
      <c r="J35" s="45">
        <f>코딩!B12</f>
        <v>8</v>
      </c>
      <c r="K35" s="79">
        <v>22</v>
      </c>
      <c r="L35" s="79">
        <f>코딩!I4</f>
        <v>14</v>
      </c>
      <c r="M35" s="81">
        <f>코딩!G13</f>
        <v>0.9303571428571427</v>
      </c>
    </row>
    <row r="36" spans="1:13" ht="16.5">
      <c r="A36" s="69"/>
      <c r="B36" s="44" t="s">
        <v>74</v>
      </c>
      <c r="C36" s="44">
        <f>코딩!C5</f>
        <v>4</v>
      </c>
      <c r="D36" s="44">
        <f>코딩!C6</f>
        <v>4</v>
      </c>
      <c r="E36" s="44">
        <f>코딩!C7</f>
        <v>4</v>
      </c>
      <c r="F36" s="43">
        <f>코딩!C8</f>
        <v>4</v>
      </c>
      <c r="G36" s="43">
        <f>코딩!C9</f>
        <v>4</v>
      </c>
      <c r="H36" s="43">
        <f>코딩!C10</f>
        <v>3</v>
      </c>
      <c r="I36" s="43">
        <f>코딩!C11</f>
        <v>4</v>
      </c>
      <c r="J36" s="43">
        <f>코딩!C12</f>
        <v>6</v>
      </c>
      <c r="K36" s="72"/>
      <c r="L36" s="72"/>
      <c r="M36" s="75"/>
    </row>
    <row r="37" spans="1:13" ht="16.5">
      <c r="A37" s="69"/>
      <c r="B37" s="44" t="s">
        <v>71</v>
      </c>
      <c r="C37" s="44">
        <f>코딩!D5</f>
        <v>0</v>
      </c>
      <c r="D37" s="44">
        <f>코딩!D6</f>
        <v>0</v>
      </c>
      <c r="E37" s="44">
        <f>코딩!D7</f>
        <v>1</v>
      </c>
      <c r="F37" s="44">
        <f>코딩!D8</f>
        <v>0</v>
      </c>
      <c r="G37" s="44">
        <f>코딩!D9</f>
        <v>1</v>
      </c>
      <c r="H37" s="44">
        <f>코딩!D10</f>
        <v>1</v>
      </c>
      <c r="I37" s="44">
        <f>코딩!D11</f>
        <v>0</v>
      </c>
      <c r="J37" s="44">
        <f>코딩!D12</f>
        <v>0</v>
      </c>
      <c r="K37" s="72"/>
      <c r="L37" s="72"/>
      <c r="M37" s="75"/>
    </row>
    <row r="38" spans="1:13" ht="16.5">
      <c r="A38" s="69"/>
      <c r="B38" s="44" t="s">
        <v>66</v>
      </c>
      <c r="C38" s="44">
        <f>코딩!E5</f>
        <v>0</v>
      </c>
      <c r="D38" s="44">
        <f>코딩!E6</f>
        <v>0</v>
      </c>
      <c r="E38" s="44">
        <f>코딩!E7</f>
        <v>0</v>
      </c>
      <c r="F38" s="44">
        <f>코딩!E8</f>
        <v>0</v>
      </c>
      <c r="G38" s="44">
        <f>코딩!E9</f>
        <v>0</v>
      </c>
      <c r="H38" s="44">
        <f>코딩!E10</f>
        <v>0</v>
      </c>
      <c r="I38" s="44">
        <f>코딩!E11</f>
        <v>0</v>
      </c>
      <c r="J38" s="44">
        <f>코딩!E12</f>
        <v>0</v>
      </c>
      <c r="K38" s="72"/>
      <c r="L38" s="72"/>
      <c r="M38" s="75"/>
    </row>
    <row r="39" spans="1:13" ht="16.5">
      <c r="A39" s="69"/>
      <c r="B39" s="38" t="s">
        <v>104</v>
      </c>
      <c r="C39" s="46">
        <f>코딩!F5</f>
        <v>0</v>
      </c>
      <c r="D39" s="46">
        <f>코딩!F6</f>
        <v>0</v>
      </c>
      <c r="E39" s="46">
        <f>코딩!F7</f>
        <v>0</v>
      </c>
      <c r="F39" s="46">
        <f>코딩!F8</f>
        <v>0</v>
      </c>
      <c r="G39" s="46">
        <f>코딩!F9</f>
        <v>0</v>
      </c>
      <c r="H39" s="46">
        <f>코딩!F10</f>
        <v>0</v>
      </c>
      <c r="I39" s="46">
        <f>코딩!F11</f>
        <v>0</v>
      </c>
      <c r="J39" s="46">
        <f>코딩!F12</f>
        <v>0</v>
      </c>
      <c r="K39" s="72"/>
      <c r="L39" s="72"/>
      <c r="M39" s="75"/>
    </row>
    <row r="40" spans="1:13" ht="13.55">
      <c r="A40" s="89"/>
      <c r="B40" s="35" t="s">
        <v>114</v>
      </c>
      <c r="C40" s="37">
        <f>코딩!G5</f>
        <v>0.9428571428571428</v>
      </c>
      <c r="D40" s="37">
        <f>코딩!G6</f>
        <v>0.9428571428571428</v>
      </c>
      <c r="E40" s="37">
        <f>코딩!G7</f>
        <v>0.9142857142857143</v>
      </c>
      <c r="F40" s="37">
        <f>코딩!G8</f>
        <v>0.9428571428571428</v>
      </c>
      <c r="G40" s="37">
        <f>코딩!G9</f>
        <v>0.9142857142857143</v>
      </c>
      <c r="H40" s="37">
        <f>코딩!G10</f>
        <v>0.9285714285714286</v>
      </c>
      <c r="I40" s="37">
        <f>코딩!G11</f>
        <v>0.9428571428571428</v>
      </c>
      <c r="J40" s="37">
        <f>코딩!G12</f>
        <v>0.9142857142857143</v>
      </c>
      <c r="K40" s="90"/>
      <c r="L40" s="90"/>
      <c r="M40" s="102"/>
    </row>
    <row r="41" spans="1:13" ht="13.55">
      <c r="A41" s="92" t="s">
        <v>16</v>
      </c>
      <c r="B41" s="45" t="s">
        <v>107</v>
      </c>
      <c r="C41" s="45">
        <f>영어!B5</f>
        <v>16</v>
      </c>
      <c r="D41" s="45">
        <f>영어!B6</f>
        <v>13</v>
      </c>
      <c r="E41" s="45">
        <f>영어!B7</f>
        <v>13</v>
      </c>
      <c r="F41" s="45">
        <f>영어!B8</f>
        <v>10</v>
      </c>
      <c r="G41" s="45">
        <f>영어!B9</f>
        <v>10</v>
      </c>
      <c r="H41" s="45">
        <f>영어!B10</f>
        <v>12</v>
      </c>
      <c r="I41" s="45">
        <f>영어!B11</f>
        <v>12</v>
      </c>
      <c r="J41" s="45">
        <f>영어!B12</f>
        <v>12</v>
      </c>
      <c r="K41" s="79">
        <v>44</v>
      </c>
      <c r="L41" s="79">
        <f>영어!I4</f>
        <v>25</v>
      </c>
      <c r="M41" s="81">
        <f>영어!G13</f>
        <v>0.8720000000000001</v>
      </c>
    </row>
    <row r="42" spans="1:13" ht="16.5">
      <c r="A42" s="69"/>
      <c r="B42" s="44" t="s">
        <v>74</v>
      </c>
      <c r="C42" s="44">
        <f>영어!C5</f>
        <v>8</v>
      </c>
      <c r="D42" s="44">
        <f>영어!C6</f>
        <v>11</v>
      </c>
      <c r="E42" s="44">
        <f>영어!C7</f>
        <v>9</v>
      </c>
      <c r="F42" s="43">
        <f>영어!C8</f>
        <v>12</v>
      </c>
      <c r="G42" s="43">
        <f>영어!C9</f>
        <v>9</v>
      </c>
      <c r="H42" s="43">
        <f>영어!C10</f>
        <v>12</v>
      </c>
      <c r="I42" s="43">
        <f>영어!C11</f>
        <v>8</v>
      </c>
      <c r="J42" s="43">
        <f>영어!C12</f>
        <v>7</v>
      </c>
      <c r="K42" s="72"/>
      <c r="L42" s="72"/>
      <c r="M42" s="75"/>
    </row>
    <row r="43" spans="1:13" ht="16.5">
      <c r="A43" s="69"/>
      <c r="B43" s="44" t="s">
        <v>71</v>
      </c>
      <c r="C43" s="44">
        <f>영어!D5</f>
        <v>1</v>
      </c>
      <c r="D43" s="44">
        <f>영어!D6</f>
        <v>1</v>
      </c>
      <c r="E43" s="44">
        <f>영어!D7</f>
        <v>3</v>
      </c>
      <c r="F43" s="44">
        <f>영어!D8</f>
        <v>3</v>
      </c>
      <c r="G43" s="44">
        <f>영어!D9</f>
        <v>6</v>
      </c>
      <c r="H43" s="44">
        <f>영어!D10</f>
        <v>1</v>
      </c>
      <c r="I43" s="44">
        <f>영어!D11</f>
        <v>5</v>
      </c>
      <c r="J43" s="44">
        <f>영어!D12</f>
        <v>6</v>
      </c>
      <c r="K43" s="72"/>
      <c r="L43" s="72"/>
      <c r="M43" s="75"/>
    </row>
    <row r="44" spans="1:13" ht="16.5">
      <c r="A44" s="69"/>
      <c r="B44" s="44" t="s">
        <v>66</v>
      </c>
      <c r="C44" s="44">
        <f>영어!E5</f>
        <v>0</v>
      </c>
      <c r="D44" s="44">
        <f>영어!E6</f>
        <v>0</v>
      </c>
      <c r="E44" s="44">
        <f>영어!E7</f>
        <v>0</v>
      </c>
      <c r="F44" s="44">
        <f>영어!E8</f>
        <v>0</v>
      </c>
      <c r="G44" s="44">
        <f>영어!E9</f>
        <v>0</v>
      </c>
      <c r="H44" s="44">
        <f>영어!E10</f>
        <v>0</v>
      </c>
      <c r="I44" s="44">
        <f>영어!E11</f>
        <v>0</v>
      </c>
      <c r="J44" s="44">
        <f>영어!E12</f>
        <v>0</v>
      </c>
      <c r="K44" s="72"/>
      <c r="L44" s="72"/>
      <c r="M44" s="75"/>
    </row>
    <row r="45" spans="1:13" ht="16.5">
      <c r="A45" s="69"/>
      <c r="B45" s="46" t="s">
        <v>104</v>
      </c>
      <c r="C45" s="46">
        <f>영어!F5</f>
        <v>0</v>
      </c>
      <c r="D45" s="46">
        <f>영어!F6</f>
        <v>0</v>
      </c>
      <c r="E45" s="46">
        <f>영어!F7</f>
        <v>0</v>
      </c>
      <c r="F45" s="46">
        <f>영어!F8</f>
        <v>0</v>
      </c>
      <c r="G45" s="46">
        <f>영어!F9</f>
        <v>0</v>
      </c>
      <c r="H45" s="46">
        <f>영어!F10</f>
        <v>0</v>
      </c>
      <c r="I45" s="46">
        <f>영어!F11</f>
        <v>0</v>
      </c>
      <c r="J45" s="46">
        <f>영어!F12</f>
        <v>0</v>
      </c>
      <c r="K45" s="72"/>
      <c r="L45" s="72"/>
      <c r="M45" s="75"/>
    </row>
    <row r="46" spans="1:13" ht="13.55">
      <c r="A46" s="89"/>
      <c r="B46" s="36" t="s">
        <v>114</v>
      </c>
      <c r="C46" s="37">
        <f>영어!G5</f>
        <v>0.9199999999999999</v>
      </c>
      <c r="D46" s="37">
        <f>영어!G6</f>
        <v>0.8960000000000001</v>
      </c>
      <c r="E46" s="37">
        <f>영어!G7</f>
        <v>0.8800000000000001</v>
      </c>
      <c r="F46" s="37">
        <f>영어!G8</f>
        <v>0.8560000000000001</v>
      </c>
      <c r="G46" s="37">
        <f>영어!G9</f>
        <v>0.8320000000000001</v>
      </c>
      <c r="H46" s="37">
        <f>영어!G10</f>
        <v>0.8880000000000001</v>
      </c>
      <c r="I46" s="37">
        <f>영어!G11</f>
        <v>0.8560000000000001</v>
      </c>
      <c r="J46" s="37">
        <f>영어!G12</f>
        <v>0.8480000000000001</v>
      </c>
      <c r="K46" s="90"/>
      <c r="L46" s="90"/>
      <c r="M46" s="102"/>
    </row>
    <row r="47" spans="1:13" ht="16.5">
      <c r="A47" s="91" t="s">
        <v>106</v>
      </c>
      <c r="B47" s="18" t="s">
        <v>107</v>
      </c>
      <c r="C47" s="43">
        <f>주산암산!B5</f>
        <v>5</v>
      </c>
      <c r="D47" s="43">
        <f>주산암산!B6</f>
        <v>5</v>
      </c>
      <c r="E47" s="43">
        <f>주산암산!B7</f>
        <v>5</v>
      </c>
      <c r="F47" s="43">
        <f>주산암산!B8</f>
        <v>5</v>
      </c>
      <c r="G47" s="43">
        <f>주산암산!B9</f>
        <v>5</v>
      </c>
      <c r="H47" s="43">
        <f>주산암산!B10</f>
        <v>5</v>
      </c>
      <c r="I47" s="43">
        <f>주산암산!B11</f>
        <v>6</v>
      </c>
      <c r="J47" s="43">
        <f>주산암산!B12</f>
        <v>5</v>
      </c>
      <c r="K47" s="71">
        <v>17</v>
      </c>
      <c r="L47" s="71">
        <f>주산암산!I4</f>
        <v>7</v>
      </c>
      <c r="M47" s="74">
        <f>주산암산!G13</f>
        <v>0.892857142857143</v>
      </c>
    </row>
    <row r="48" spans="1:13" ht="16.5">
      <c r="A48" s="69"/>
      <c r="B48" s="17" t="s">
        <v>74</v>
      </c>
      <c r="C48" s="44">
        <f>주산암산!C5</f>
        <v>1</v>
      </c>
      <c r="D48" s="44">
        <f>주산암산!C6</f>
        <v>2</v>
      </c>
      <c r="E48" s="44">
        <f>주산암산!C7</f>
        <v>1</v>
      </c>
      <c r="F48" s="43">
        <f>주산암산!C8</f>
        <v>1</v>
      </c>
      <c r="G48" s="43">
        <f>주산암산!C9</f>
        <v>1</v>
      </c>
      <c r="H48" s="43">
        <f>주산암산!C10</f>
        <v>1</v>
      </c>
      <c r="I48" s="43">
        <f>주산암산!C11</f>
        <v>1</v>
      </c>
      <c r="J48" s="43">
        <f>주산암산!C12</f>
        <v>1</v>
      </c>
      <c r="K48" s="72"/>
      <c r="L48" s="72"/>
      <c r="M48" s="75"/>
    </row>
    <row r="49" spans="1:13" ht="16.5">
      <c r="A49" s="69"/>
      <c r="B49" s="17" t="s">
        <v>71</v>
      </c>
      <c r="C49" s="44">
        <f>주산암산!D5</f>
        <v>0</v>
      </c>
      <c r="D49" s="44">
        <f>주산암산!D6</f>
        <v>0</v>
      </c>
      <c r="E49" s="44">
        <f>주산암산!D7</f>
        <v>0</v>
      </c>
      <c r="F49" s="44">
        <f>주산암산!D8</f>
        <v>0</v>
      </c>
      <c r="G49" s="44">
        <f>주산암산!D9</f>
        <v>0</v>
      </c>
      <c r="H49" s="44">
        <f>주산암산!D10</f>
        <v>0</v>
      </c>
      <c r="I49" s="44">
        <f>주산암산!D11</f>
        <v>0</v>
      </c>
      <c r="J49" s="44">
        <f>주산암산!D12</f>
        <v>0</v>
      </c>
      <c r="K49" s="72"/>
      <c r="L49" s="72"/>
      <c r="M49" s="75"/>
    </row>
    <row r="50" spans="1:13" ht="16.5">
      <c r="A50" s="69"/>
      <c r="B50" s="17" t="s">
        <v>66</v>
      </c>
      <c r="C50" s="44">
        <f>주산암산!E5</f>
        <v>0</v>
      </c>
      <c r="D50" s="44">
        <f>주산암산!E6</f>
        <v>0</v>
      </c>
      <c r="E50" s="44">
        <f>주산암산!E7</f>
        <v>0</v>
      </c>
      <c r="F50" s="44">
        <f>주산암산!E8</f>
        <v>1</v>
      </c>
      <c r="G50" s="44">
        <f>주산암산!E9</f>
        <v>1</v>
      </c>
      <c r="H50" s="44">
        <f>주산암산!E10</f>
        <v>1</v>
      </c>
      <c r="I50" s="44">
        <f>주산암산!E11</f>
        <v>0</v>
      </c>
      <c r="J50" s="44">
        <f>주산암산!E12</f>
        <v>0</v>
      </c>
      <c r="K50" s="72"/>
      <c r="L50" s="72"/>
      <c r="M50" s="75"/>
    </row>
    <row r="51" spans="1:13" ht="16.5">
      <c r="A51" s="69"/>
      <c r="B51" s="38" t="s">
        <v>104</v>
      </c>
      <c r="C51" s="46">
        <f>주산암산!F5</f>
        <v>1</v>
      </c>
      <c r="D51" s="46">
        <f>주산암산!F6</f>
        <v>0</v>
      </c>
      <c r="E51" s="46">
        <f>주산암산!F7</f>
        <v>1</v>
      </c>
      <c r="F51" s="46">
        <f>주산암산!F8</f>
        <v>0</v>
      </c>
      <c r="G51" s="46">
        <f>주산암산!F9</f>
        <v>0</v>
      </c>
      <c r="H51" s="46">
        <f>주산암산!F10</f>
        <v>0</v>
      </c>
      <c r="I51" s="46">
        <f>주산암산!F11</f>
        <v>0</v>
      </c>
      <c r="J51" s="46">
        <f>주산암산!F12</f>
        <v>1</v>
      </c>
      <c r="K51" s="72"/>
      <c r="L51" s="72"/>
      <c r="M51" s="75"/>
    </row>
    <row r="52" spans="1:13" ht="16.5">
      <c r="A52" s="70"/>
      <c r="B52" s="50" t="s">
        <v>114</v>
      </c>
      <c r="C52" s="40">
        <f>주산암산!G5</f>
        <v>0.8571428571428571</v>
      </c>
      <c r="D52" s="40">
        <f>주산암산!G6</f>
        <v>0.9428571428571428</v>
      </c>
      <c r="E52" s="40">
        <f>주산암산!G7</f>
        <v>0.8571428571428571</v>
      </c>
      <c r="F52" s="40">
        <f>주산암산!G8</f>
        <v>0.8857142857142858</v>
      </c>
      <c r="G52" s="40">
        <f>주산암산!G9</f>
        <v>0.8857142857142858</v>
      </c>
      <c r="H52" s="40">
        <f>주산암산!G10</f>
        <v>0.8857142857142858</v>
      </c>
      <c r="I52" s="40">
        <f>주산암산!G11</f>
        <v>0.9714285714285713</v>
      </c>
      <c r="J52" s="40">
        <f>주산암산!G12</f>
        <v>0.8571428571428571</v>
      </c>
      <c r="K52" s="73"/>
      <c r="L52" s="73"/>
      <c r="M52" s="76"/>
    </row>
    <row r="53" spans="1:13" ht="13.55">
      <c r="A53" s="92" t="s">
        <v>15</v>
      </c>
      <c r="B53" s="45" t="s">
        <v>107</v>
      </c>
      <c r="C53" s="45">
        <f>수학!B5</f>
        <v>21</v>
      </c>
      <c r="D53" s="45">
        <f>수학!B6</f>
        <v>22</v>
      </c>
      <c r="E53" s="45">
        <f>수학!B7</f>
        <v>19</v>
      </c>
      <c r="F53" s="45">
        <f>수학!B8</f>
        <v>18</v>
      </c>
      <c r="G53" s="45">
        <f>수학!B9</f>
        <v>21</v>
      </c>
      <c r="H53" s="45">
        <f>수학!B10</f>
        <v>20</v>
      </c>
      <c r="I53" s="45">
        <f>수학!B11</f>
        <v>19</v>
      </c>
      <c r="J53" s="45">
        <f>수학!B12</f>
        <v>19</v>
      </c>
      <c r="K53" s="79">
        <v>33</v>
      </c>
      <c r="L53" s="79">
        <f>수학!I4</f>
        <v>27</v>
      </c>
      <c r="M53" s="81">
        <f>수학!G13</f>
        <v>0.9453703703703704</v>
      </c>
    </row>
    <row r="54" spans="1:13" ht="16.5">
      <c r="A54" s="69"/>
      <c r="B54" s="44" t="s">
        <v>74</v>
      </c>
      <c r="C54" s="44">
        <f>수학!C5</f>
        <v>5</v>
      </c>
      <c r="D54" s="44">
        <f>수학!C6</f>
        <v>4</v>
      </c>
      <c r="E54" s="44">
        <f>수학!C7</f>
        <v>8</v>
      </c>
      <c r="F54" s="43">
        <f>수학!C8</f>
        <v>9</v>
      </c>
      <c r="G54" s="43">
        <f>수학!C9</f>
        <v>6</v>
      </c>
      <c r="H54" s="43">
        <f>수학!C10</f>
        <v>7</v>
      </c>
      <c r="I54" s="43">
        <f>수학!C11</f>
        <v>8</v>
      </c>
      <c r="J54" s="43">
        <f>수학!C12</f>
        <v>8</v>
      </c>
      <c r="K54" s="72"/>
      <c r="L54" s="72"/>
      <c r="M54" s="75"/>
    </row>
    <row r="55" spans="1:13" ht="16.5">
      <c r="A55" s="69"/>
      <c r="B55" s="44" t="s">
        <v>71</v>
      </c>
      <c r="C55" s="44">
        <f>수학!D5</f>
        <v>1</v>
      </c>
      <c r="D55" s="44">
        <f>수학!D6</f>
        <v>1</v>
      </c>
      <c r="E55" s="44">
        <f>수학!D7</f>
        <v>0</v>
      </c>
      <c r="F55" s="44">
        <f>수학!D8</f>
        <v>0</v>
      </c>
      <c r="G55" s="44">
        <f>수학!D9</f>
        <v>0</v>
      </c>
      <c r="H55" s="44">
        <f>수학!D10</f>
        <v>0</v>
      </c>
      <c r="I55" s="44">
        <f>수학!D11</f>
        <v>0</v>
      </c>
      <c r="J55" s="44">
        <f>수학!D12</f>
        <v>0</v>
      </c>
      <c r="K55" s="72"/>
      <c r="L55" s="72"/>
      <c r="M55" s="75"/>
    </row>
    <row r="56" spans="1:13" ht="16.5">
      <c r="A56" s="69"/>
      <c r="B56" s="44" t="s">
        <v>66</v>
      </c>
      <c r="C56" s="44">
        <f>수학!E5</f>
        <v>0</v>
      </c>
      <c r="D56" s="44">
        <f>수학!E6</f>
        <v>0</v>
      </c>
      <c r="E56" s="44">
        <f>수학!E7</f>
        <v>0</v>
      </c>
      <c r="F56" s="44">
        <f>수학!E8</f>
        <v>0</v>
      </c>
      <c r="G56" s="44">
        <f>수학!E9</f>
        <v>0</v>
      </c>
      <c r="H56" s="44">
        <f>수학!E10</f>
        <v>0</v>
      </c>
      <c r="I56" s="44">
        <f>수학!E11</f>
        <v>0</v>
      </c>
      <c r="J56" s="44">
        <f>수학!E12</f>
        <v>0</v>
      </c>
      <c r="K56" s="72"/>
      <c r="L56" s="72"/>
      <c r="M56" s="75"/>
    </row>
    <row r="57" spans="1:13" ht="16.5">
      <c r="A57" s="69"/>
      <c r="B57" s="46" t="s">
        <v>104</v>
      </c>
      <c r="C57" s="46">
        <f>수학!F5</f>
        <v>0</v>
      </c>
      <c r="D57" s="46">
        <f>수학!F6</f>
        <v>0</v>
      </c>
      <c r="E57" s="46">
        <f>수학!F7</f>
        <v>0</v>
      </c>
      <c r="F57" s="46">
        <f>수학!F8</f>
        <v>0</v>
      </c>
      <c r="G57" s="46">
        <f>수학!F9</f>
        <v>0</v>
      </c>
      <c r="H57" s="46">
        <f>수학!F10</f>
        <v>0</v>
      </c>
      <c r="I57" s="46">
        <f>수학!F11</f>
        <v>0</v>
      </c>
      <c r="J57" s="46">
        <f>수학!F12</f>
        <v>0</v>
      </c>
      <c r="K57" s="72"/>
      <c r="L57" s="72"/>
      <c r="M57" s="75"/>
    </row>
    <row r="58" spans="1:13" ht="13.55">
      <c r="A58" s="89"/>
      <c r="B58" s="36" t="s">
        <v>114</v>
      </c>
      <c r="C58" s="37">
        <f>수학!G5</f>
        <v>0.9481481481481481</v>
      </c>
      <c r="D58" s="37">
        <f>수학!G6</f>
        <v>0.9555555555555555</v>
      </c>
      <c r="E58" s="37">
        <f>수학!G7</f>
        <v>0.9407407407407407</v>
      </c>
      <c r="F58" s="37">
        <f>수학!G8</f>
        <v>0.9333333333333333</v>
      </c>
      <c r="G58" s="37">
        <f>수학!G9</f>
        <v>0.9555555555555555</v>
      </c>
      <c r="H58" s="37">
        <f>수학!G10</f>
        <v>0.9481481481481481</v>
      </c>
      <c r="I58" s="37">
        <f>수학!G11</f>
        <v>0.9407407407407407</v>
      </c>
      <c r="J58" s="37">
        <f>수학!G12</f>
        <v>0.9407407407407407</v>
      </c>
      <c r="K58" s="90"/>
      <c r="L58" s="90"/>
      <c r="M58" s="102"/>
    </row>
    <row r="59" spans="1:13" ht="16.5">
      <c r="A59" s="91" t="s">
        <v>111</v>
      </c>
      <c r="B59" s="18" t="s">
        <v>107</v>
      </c>
      <c r="C59" s="43">
        <f>아동요리!B5</f>
        <v>25</v>
      </c>
      <c r="D59" s="43">
        <f>아동요리!B6</f>
        <v>25</v>
      </c>
      <c r="E59" s="43">
        <f>아동요리!B7</f>
        <v>24</v>
      </c>
      <c r="F59" s="43">
        <f>아동요리!B8</f>
        <v>25</v>
      </c>
      <c r="G59" s="43">
        <f>아동요리!B9</f>
        <v>26</v>
      </c>
      <c r="H59" s="43">
        <f>아동요리!B10</f>
        <v>24</v>
      </c>
      <c r="I59" s="43">
        <f>아동요리!B11</f>
        <v>26</v>
      </c>
      <c r="J59" s="43">
        <f>아동요리!B12</f>
        <v>24</v>
      </c>
      <c r="K59" s="71">
        <v>29</v>
      </c>
      <c r="L59" s="71">
        <f>아동요리!I4</f>
        <v>29</v>
      </c>
      <c r="M59" s="74">
        <f>아동요리!G13</f>
        <v>0.9689655172413794</v>
      </c>
    </row>
    <row r="60" spans="1:13" ht="16.5">
      <c r="A60" s="69"/>
      <c r="B60" s="17" t="s">
        <v>74</v>
      </c>
      <c r="C60" s="44">
        <f>아동요리!C5</f>
        <v>2</v>
      </c>
      <c r="D60" s="44">
        <f>아동요리!C6</f>
        <v>3</v>
      </c>
      <c r="E60" s="44">
        <f>아동요리!C7</f>
        <v>5</v>
      </c>
      <c r="F60" s="43">
        <f>아동요리!C8</f>
        <v>4</v>
      </c>
      <c r="G60" s="43">
        <f>아동요리!C9</f>
        <v>3</v>
      </c>
      <c r="H60" s="43">
        <f>아동요리!C10</f>
        <v>5</v>
      </c>
      <c r="I60" s="43">
        <f>아동요리!C11</f>
        <v>3</v>
      </c>
      <c r="J60" s="43">
        <f>아동요리!C12</f>
        <v>5</v>
      </c>
      <c r="K60" s="72"/>
      <c r="L60" s="72"/>
      <c r="M60" s="75"/>
    </row>
    <row r="61" spans="1:13" ht="16.5">
      <c r="A61" s="69"/>
      <c r="B61" s="17" t="s">
        <v>71</v>
      </c>
      <c r="C61" s="44">
        <f>아동요리!D5</f>
        <v>2</v>
      </c>
      <c r="D61" s="44">
        <f>아동요리!D6</f>
        <v>1</v>
      </c>
      <c r="E61" s="44">
        <f>아동요리!D7</f>
        <v>0</v>
      </c>
      <c r="F61" s="44">
        <f>아동요리!D8</f>
        <v>0</v>
      </c>
      <c r="G61" s="44">
        <f>아동요리!D9</f>
        <v>0</v>
      </c>
      <c r="H61" s="44">
        <f>아동요리!D10</f>
        <v>0</v>
      </c>
      <c r="I61" s="44">
        <f>아동요리!D11</f>
        <v>0</v>
      </c>
      <c r="J61" s="44">
        <f>아동요리!D12</f>
        <v>0</v>
      </c>
      <c r="K61" s="72"/>
      <c r="L61" s="72"/>
      <c r="M61" s="75"/>
    </row>
    <row r="62" spans="1:13" ht="16.5">
      <c r="A62" s="69"/>
      <c r="B62" s="17" t="s">
        <v>66</v>
      </c>
      <c r="C62" s="44">
        <f>아동요리!E5</f>
        <v>0</v>
      </c>
      <c r="D62" s="44">
        <f>아동요리!E6</f>
        <v>0</v>
      </c>
      <c r="E62" s="44">
        <f>아동요리!E7</f>
        <v>0</v>
      </c>
      <c r="F62" s="44">
        <f>아동요리!E8</f>
        <v>0</v>
      </c>
      <c r="G62" s="44">
        <f>아동요리!E9</f>
        <v>0</v>
      </c>
      <c r="H62" s="44">
        <f>아동요리!E10</f>
        <v>0</v>
      </c>
      <c r="I62" s="44">
        <f>아동요리!E11</f>
        <v>0</v>
      </c>
      <c r="J62" s="44">
        <f>아동요리!E12</f>
        <v>0</v>
      </c>
      <c r="K62" s="72"/>
      <c r="L62" s="72"/>
      <c r="M62" s="75"/>
    </row>
    <row r="63" spans="1:13" ht="16.5">
      <c r="A63" s="69"/>
      <c r="B63" s="38" t="s">
        <v>104</v>
      </c>
      <c r="C63" s="46">
        <f>아동요리!F5</f>
        <v>0</v>
      </c>
      <c r="D63" s="46">
        <f>아동요리!F6</f>
        <v>0</v>
      </c>
      <c r="E63" s="46">
        <f>아동요리!F7</f>
        <v>0</v>
      </c>
      <c r="F63" s="46">
        <f>아동요리!F8</f>
        <v>0</v>
      </c>
      <c r="G63" s="46">
        <f>아동요리!F9</f>
        <v>0</v>
      </c>
      <c r="H63" s="46">
        <f>아동요리!F10</f>
        <v>0</v>
      </c>
      <c r="I63" s="46">
        <f>아동요리!F11</f>
        <v>0</v>
      </c>
      <c r="J63" s="46">
        <f>아동요리!F12</f>
        <v>0</v>
      </c>
      <c r="K63" s="72"/>
      <c r="L63" s="72"/>
      <c r="M63" s="75"/>
    </row>
    <row r="64" spans="1:13" ht="16.5">
      <c r="A64" s="70"/>
      <c r="B64" s="50" t="s">
        <v>114</v>
      </c>
      <c r="C64" s="40">
        <f>아동요리!G5</f>
        <v>0.9586206896551724</v>
      </c>
      <c r="D64" s="40">
        <f>아동요리!G6</f>
        <v>0.9655172413793103</v>
      </c>
      <c r="E64" s="40">
        <f>아동요리!G7</f>
        <v>0.9655172413793103</v>
      </c>
      <c r="F64" s="40">
        <f>아동요리!G8</f>
        <v>0.9724137931034482</v>
      </c>
      <c r="G64" s="40">
        <f>아동요리!G9</f>
        <v>0.9793103448275862</v>
      </c>
      <c r="H64" s="40">
        <f>아동요리!G10</f>
        <v>0.9655172413793103</v>
      </c>
      <c r="I64" s="40">
        <f>아동요리!G11</f>
        <v>0.9793103448275862</v>
      </c>
      <c r="J64" s="40">
        <f>아동요리!G12</f>
        <v>0.9655172413793103</v>
      </c>
      <c r="K64" s="73"/>
      <c r="L64" s="73"/>
      <c r="M64" s="76"/>
    </row>
    <row r="65" spans="1:13" ht="13.55">
      <c r="A65" s="92" t="s">
        <v>112</v>
      </c>
      <c r="B65" s="45" t="s">
        <v>107</v>
      </c>
      <c r="C65" s="45">
        <f>역사체험!B5</f>
        <v>8</v>
      </c>
      <c r="D65" s="45">
        <f>역사체험!B6</f>
        <v>6</v>
      </c>
      <c r="E65" s="45">
        <f>역사체험!B7</f>
        <v>6</v>
      </c>
      <c r="F65" s="45">
        <f>역사체험!B8</f>
        <v>7</v>
      </c>
      <c r="G65" s="45">
        <f>역사체험!B9</f>
        <v>7</v>
      </c>
      <c r="H65" s="45">
        <f>역사체험!B10</f>
        <v>6</v>
      </c>
      <c r="I65" s="45">
        <f>역사체험!B11</f>
        <v>7</v>
      </c>
      <c r="J65" s="45">
        <f>역사체험!B12</f>
        <v>6</v>
      </c>
      <c r="K65" s="79">
        <v>18</v>
      </c>
      <c r="L65" s="79">
        <f>역사체험!I4</f>
        <v>9</v>
      </c>
      <c r="M65" s="81">
        <f>역사체험!G13</f>
        <v>0.9416666666666668</v>
      </c>
    </row>
    <row r="66" spans="1:13" ht="16.5">
      <c r="A66" s="69"/>
      <c r="B66" s="44" t="s">
        <v>74</v>
      </c>
      <c r="C66" s="44">
        <f>역사체험!C5</f>
        <v>1</v>
      </c>
      <c r="D66" s="44">
        <f>역사체험!C6</f>
        <v>3</v>
      </c>
      <c r="E66" s="44">
        <f>역사체험!C7</f>
        <v>3</v>
      </c>
      <c r="F66" s="43">
        <f>역사체험!C8</f>
        <v>1</v>
      </c>
      <c r="G66" s="43">
        <f>역사체험!C9</f>
        <v>2</v>
      </c>
      <c r="H66" s="43">
        <f>역사체험!C10</f>
        <v>3</v>
      </c>
      <c r="I66" s="43">
        <f>역사체험!C11</f>
        <v>1</v>
      </c>
      <c r="J66" s="43">
        <f>역사체험!C12</f>
        <v>3</v>
      </c>
      <c r="K66" s="72"/>
      <c r="L66" s="72"/>
      <c r="M66" s="75"/>
    </row>
    <row r="67" spans="1:13" ht="16.5">
      <c r="A67" s="69"/>
      <c r="B67" s="44" t="s">
        <v>71</v>
      </c>
      <c r="C67" s="44">
        <f>역사체험!D5</f>
        <v>0</v>
      </c>
      <c r="D67" s="44">
        <f>역사체험!D6</f>
        <v>0</v>
      </c>
      <c r="E67" s="44">
        <f>역사체험!D7</f>
        <v>0</v>
      </c>
      <c r="F67" s="44">
        <f>역사체험!D8</f>
        <v>1</v>
      </c>
      <c r="G67" s="44">
        <f>역사체험!D9</f>
        <v>0</v>
      </c>
      <c r="H67" s="44">
        <f>역사체험!D10</f>
        <v>0</v>
      </c>
      <c r="I67" s="44">
        <f>역사체험!D11</f>
        <v>1</v>
      </c>
      <c r="J67" s="44">
        <f>역사체험!D12</f>
        <v>0</v>
      </c>
      <c r="K67" s="72"/>
      <c r="L67" s="72"/>
      <c r="M67" s="75"/>
    </row>
    <row r="68" spans="1:13" ht="16.5">
      <c r="A68" s="69"/>
      <c r="B68" s="44" t="s">
        <v>66</v>
      </c>
      <c r="C68" s="44">
        <f>역사체험!E5</f>
        <v>0</v>
      </c>
      <c r="D68" s="44">
        <f>역사체험!E6</f>
        <v>0</v>
      </c>
      <c r="E68" s="44">
        <f>역사체험!E7</f>
        <v>0</v>
      </c>
      <c r="F68" s="44">
        <f>역사체험!E8</f>
        <v>0</v>
      </c>
      <c r="G68" s="44">
        <f>역사체험!E9</f>
        <v>0</v>
      </c>
      <c r="H68" s="44">
        <f>역사체험!E10</f>
        <v>0</v>
      </c>
      <c r="I68" s="44">
        <f>역사체험!E11</f>
        <v>0</v>
      </c>
      <c r="J68" s="44">
        <f>역사체험!E12</f>
        <v>0</v>
      </c>
      <c r="K68" s="72"/>
      <c r="L68" s="72"/>
      <c r="M68" s="75"/>
    </row>
    <row r="69" spans="1:13" ht="16.5">
      <c r="A69" s="69"/>
      <c r="B69" s="46" t="s">
        <v>104</v>
      </c>
      <c r="C69" s="46">
        <f>역사체험!F5</f>
        <v>0</v>
      </c>
      <c r="D69" s="46">
        <f>역사체험!F6</f>
        <v>0</v>
      </c>
      <c r="E69" s="46">
        <f>역사체험!F7</f>
        <v>0</v>
      </c>
      <c r="F69" s="46">
        <f>역사체험!F8</f>
        <v>0</v>
      </c>
      <c r="G69" s="46">
        <f>역사체험!F9</f>
        <v>0</v>
      </c>
      <c r="H69" s="46">
        <f>역사체험!F10</f>
        <v>0</v>
      </c>
      <c r="I69" s="46">
        <f>역사체험!F11</f>
        <v>0</v>
      </c>
      <c r="J69" s="46">
        <f>역사체험!F12</f>
        <v>0</v>
      </c>
      <c r="K69" s="72"/>
      <c r="L69" s="72"/>
      <c r="M69" s="75"/>
    </row>
    <row r="70" spans="1:13" ht="13.55">
      <c r="A70" s="89"/>
      <c r="B70" s="36" t="s">
        <v>114</v>
      </c>
      <c r="C70" s="37">
        <f>역사체험!G5</f>
        <v>0.9777777777777779</v>
      </c>
      <c r="D70" s="37">
        <f>역사체험!G6</f>
        <v>0.9333333333333333</v>
      </c>
      <c r="E70" s="37">
        <f>역사체험!G7</f>
        <v>0.9333333333333333</v>
      </c>
      <c r="F70" s="37">
        <f>역사체험!G8</f>
        <v>0.9333333333333333</v>
      </c>
      <c r="G70" s="37">
        <f>역사체험!G9</f>
        <v>0.9555555555555555</v>
      </c>
      <c r="H70" s="37">
        <f>역사체험!G10</f>
        <v>0.9333333333333333</v>
      </c>
      <c r="I70" s="37">
        <f>역사체험!G11</f>
        <v>0.9333333333333333</v>
      </c>
      <c r="J70" s="37">
        <f>역사체험!G12</f>
        <v>0.9333333333333333</v>
      </c>
      <c r="K70" s="90"/>
      <c r="L70" s="90"/>
      <c r="M70" s="102"/>
    </row>
    <row r="71" spans="1:13" ht="16.5">
      <c r="A71" s="68" t="s">
        <v>11</v>
      </c>
      <c r="B71" s="18" t="s">
        <v>107</v>
      </c>
      <c r="C71" s="43">
        <f>클레이!B5</f>
        <v>13</v>
      </c>
      <c r="D71" s="43">
        <f>클레이!B6</f>
        <v>14</v>
      </c>
      <c r="E71" s="43">
        <f>클레이!B7</f>
        <v>12</v>
      </c>
      <c r="F71" s="43">
        <f>클레이!B8</f>
        <v>13</v>
      </c>
      <c r="G71" s="43">
        <f>클레이!B9</f>
        <v>14</v>
      </c>
      <c r="H71" s="43">
        <f>클레이!B10</f>
        <v>13</v>
      </c>
      <c r="I71" s="43">
        <f>클레이!B11</f>
        <v>11</v>
      </c>
      <c r="J71" s="43">
        <f>클레이!B12</f>
        <v>12</v>
      </c>
      <c r="K71" s="71">
        <v>34</v>
      </c>
      <c r="L71" s="71">
        <f>클레이!I4</f>
        <v>22</v>
      </c>
      <c r="M71" s="74">
        <f>클레이!G13</f>
        <v>0.9056818181818181</v>
      </c>
    </row>
    <row r="72" spans="1:13" ht="16.5">
      <c r="A72" s="69"/>
      <c r="B72" s="17" t="s">
        <v>74</v>
      </c>
      <c r="C72" s="44">
        <f>클레이!C5</f>
        <v>8</v>
      </c>
      <c r="D72" s="44">
        <f>클레이!C6</f>
        <v>7</v>
      </c>
      <c r="E72" s="44">
        <f>클레이!C7</f>
        <v>9</v>
      </c>
      <c r="F72" s="43">
        <f>클레이!C8</f>
        <v>8</v>
      </c>
      <c r="G72" s="43">
        <f>클레이!C9</f>
        <v>7</v>
      </c>
      <c r="H72" s="43">
        <f>클레이!C10</f>
        <v>8</v>
      </c>
      <c r="I72" s="43">
        <f>클레이!C11</f>
        <v>10</v>
      </c>
      <c r="J72" s="43">
        <f>클레이!C12</f>
        <v>8</v>
      </c>
      <c r="K72" s="72"/>
      <c r="L72" s="72"/>
      <c r="M72" s="75"/>
    </row>
    <row r="73" spans="1:13" ht="16.5">
      <c r="A73" s="69"/>
      <c r="B73" s="17" t="s">
        <v>71</v>
      </c>
      <c r="C73" s="44">
        <f>클레이!D5</f>
        <v>1</v>
      </c>
      <c r="D73" s="44">
        <f>클레이!D6</f>
        <v>1</v>
      </c>
      <c r="E73" s="44">
        <f>클레이!D7</f>
        <v>1</v>
      </c>
      <c r="F73" s="44">
        <f>클레이!D8</f>
        <v>1</v>
      </c>
      <c r="G73" s="44">
        <f>클레이!D9</f>
        <v>1</v>
      </c>
      <c r="H73" s="44">
        <f>클레이!D10</f>
        <v>1</v>
      </c>
      <c r="I73" s="44">
        <f>클레이!D11</f>
        <v>1</v>
      </c>
      <c r="J73" s="44">
        <f>클레이!D12</f>
        <v>2</v>
      </c>
      <c r="K73" s="72"/>
      <c r="L73" s="72"/>
      <c r="M73" s="75"/>
    </row>
    <row r="74" spans="1:13" ht="16.5">
      <c r="A74" s="69"/>
      <c r="B74" s="17" t="s">
        <v>66</v>
      </c>
      <c r="C74" s="44">
        <f>클레이!E5</f>
        <v>0</v>
      </c>
      <c r="D74" s="44">
        <f>클레이!E6</f>
        <v>0</v>
      </c>
      <c r="E74" s="44">
        <f>클레이!E7</f>
        <v>0</v>
      </c>
      <c r="F74" s="44">
        <f>클레이!E8</f>
        <v>0</v>
      </c>
      <c r="G74" s="44">
        <f>클레이!E9</f>
        <v>0</v>
      </c>
      <c r="H74" s="44">
        <f>클레이!E10</f>
        <v>0</v>
      </c>
      <c r="I74" s="44">
        <f>클레이!E11</f>
        <v>0</v>
      </c>
      <c r="J74" s="44">
        <f>클레이!E12</f>
        <v>0</v>
      </c>
      <c r="K74" s="72"/>
      <c r="L74" s="72"/>
      <c r="M74" s="75"/>
    </row>
    <row r="75" spans="1:13" ht="16.5">
      <c r="A75" s="69"/>
      <c r="B75" s="38" t="s">
        <v>104</v>
      </c>
      <c r="C75" s="46">
        <f>클레이!F5</f>
        <v>0</v>
      </c>
      <c r="D75" s="46">
        <f>클레이!F6</f>
        <v>0</v>
      </c>
      <c r="E75" s="46">
        <f>클레이!F7</f>
        <v>0</v>
      </c>
      <c r="F75" s="46">
        <f>클레이!F8</f>
        <v>0</v>
      </c>
      <c r="G75" s="46">
        <f>클레이!F9</f>
        <v>0</v>
      </c>
      <c r="H75" s="46">
        <f>클레이!F10</f>
        <v>0</v>
      </c>
      <c r="I75" s="46">
        <f>클레이!F11</f>
        <v>0</v>
      </c>
      <c r="J75" s="46">
        <f>클레이!F12</f>
        <v>0</v>
      </c>
      <c r="K75" s="72"/>
      <c r="L75" s="72"/>
      <c r="M75" s="75"/>
    </row>
    <row r="76" spans="1:13" ht="16.5">
      <c r="A76" s="70"/>
      <c r="B76" s="50" t="s">
        <v>114</v>
      </c>
      <c r="C76" s="40">
        <f>클레이!G5</f>
        <v>0.9090909090909092</v>
      </c>
      <c r="D76" s="40">
        <f>클레이!G6</f>
        <v>0.9181818181818182</v>
      </c>
      <c r="E76" s="40">
        <f>클레이!G7</f>
        <v>0.9</v>
      </c>
      <c r="F76" s="40">
        <f>클레이!G8</f>
        <v>0.9090909090909092</v>
      </c>
      <c r="G76" s="40">
        <f>클레이!G9</f>
        <v>0.9181818181818182</v>
      </c>
      <c r="H76" s="40">
        <f>클레이!G10</f>
        <v>0.9090909090909092</v>
      </c>
      <c r="I76" s="40">
        <f>클레이!G11</f>
        <v>0.8909090909090909</v>
      </c>
      <c r="J76" s="40">
        <f>클레이!G12</f>
        <v>0.8909090909090909</v>
      </c>
      <c r="K76" s="73"/>
      <c r="L76" s="73"/>
      <c r="M76" s="76"/>
    </row>
    <row r="77" spans="1:13" ht="13.55">
      <c r="A77" s="77" t="s">
        <v>19</v>
      </c>
      <c r="B77" s="45" t="s">
        <v>107</v>
      </c>
      <c r="C77" s="45">
        <f>바둑!B5</f>
        <v>11</v>
      </c>
      <c r="D77" s="45">
        <f>바둑!B6</f>
        <v>11</v>
      </c>
      <c r="E77" s="45">
        <f>바둑!B7</f>
        <v>11</v>
      </c>
      <c r="F77" s="45">
        <f>바둑!B8</f>
        <v>11</v>
      </c>
      <c r="G77" s="45">
        <f>바둑!B9</f>
        <v>10</v>
      </c>
      <c r="H77" s="45">
        <f>바둑!B10</f>
        <v>11</v>
      </c>
      <c r="I77" s="45">
        <f>바둑!B11</f>
        <v>11</v>
      </c>
      <c r="J77" s="45">
        <f>바둑!B12</f>
        <v>10</v>
      </c>
      <c r="K77" s="79">
        <v>19</v>
      </c>
      <c r="L77" s="79">
        <f>바둑!I4</f>
        <v>16</v>
      </c>
      <c r="M77" s="81">
        <f>바둑!G13</f>
        <v>0.93125</v>
      </c>
    </row>
    <row r="78" spans="1:13" ht="16.5">
      <c r="A78" s="69"/>
      <c r="B78" s="44" t="s">
        <v>74</v>
      </c>
      <c r="C78" s="44">
        <f>바둑!C5</f>
        <v>5</v>
      </c>
      <c r="D78" s="44">
        <f>바둑!C6</f>
        <v>5</v>
      </c>
      <c r="E78" s="44">
        <f>바둑!C7</f>
        <v>4</v>
      </c>
      <c r="F78" s="43">
        <f>바둑!C8</f>
        <v>5</v>
      </c>
      <c r="G78" s="43">
        <f>바둑!C9</f>
        <v>6</v>
      </c>
      <c r="H78" s="43">
        <f>바둑!C10</f>
        <v>5</v>
      </c>
      <c r="I78" s="43">
        <f>바둑!C11</f>
        <v>4</v>
      </c>
      <c r="J78" s="43">
        <f>바둑!C12</f>
        <v>6</v>
      </c>
      <c r="K78" s="72"/>
      <c r="L78" s="72"/>
      <c r="M78" s="75"/>
    </row>
    <row r="79" spans="1:13" ht="16.5">
      <c r="A79" s="69"/>
      <c r="B79" s="44" t="s">
        <v>71</v>
      </c>
      <c r="C79" s="44">
        <f>바둑!D5</f>
        <v>0</v>
      </c>
      <c r="D79" s="44">
        <f>바둑!D6</f>
        <v>0</v>
      </c>
      <c r="E79" s="44">
        <f>바둑!D7</f>
        <v>1</v>
      </c>
      <c r="F79" s="44">
        <f>바둑!D8</f>
        <v>0</v>
      </c>
      <c r="G79" s="44">
        <f>바둑!D9</f>
        <v>0</v>
      </c>
      <c r="H79" s="44">
        <f>바둑!D10</f>
        <v>0</v>
      </c>
      <c r="I79" s="44">
        <f>바둑!D11</f>
        <v>1</v>
      </c>
      <c r="J79" s="44">
        <f>바둑!D12</f>
        <v>0</v>
      </c>
      <c r="K79" s="72"/>
      <c r="L79" s="72"/>
      <c r="M79" s="75"/>
    </row>
    <row r="80" spans="1:13" ht="16.5">
      <c r="A80" s="69"/>
      <c r="B80" s="44" t="s">
        <v>66</v>
      </c>
      <c r="C80" s="44">
        <f>바둑!E5</f>
        <v>0</v>
      </c>
      <c r="D80" s="44">
        <f>바둑!E6</f>
        <v>0</v>
      </c>
      <c r="E80" s="44">
        <f>바둑!E7</f>
        <v>0</v>
      </c>
      <c r="F80" s="44">
        <f>바둑!E8</f>
        <v>0</v>
      </c>
      <c r="G80" s="44">
        <f>바둑!E9</f>
        <v>0</v>
      </c>
      <c r="H80" s="44">
        <f>바둑!E10</f>
        <v>0</v>
      </c>
      <c r="I80" s="44">
        <f>바둑!E11</f>
        <v>0</v>
      </c>
      <c r="J80" s="44">
        <f>바둑!E12</f>
        <v>0</v>
      </c>
      <c r="K80" s="72"/>
      <c r="L80" s="72"/>
      <c r="M80" s="75"/>
    </row>
    <row r="81" spans="1:13" ht="16.5">
      <c r="A81" s="69"/>
      <c r="B81" s="46" t="s">
        <v>104</v>
      </c>
      <c r="C81" s="46">
        <f>바둑!F5</f>
        <v>0</v>
      </c>
      <c r="D81" s="46">
        <f>바둑!F6</f>
        <v>0</v>
      </c>
      <c r="E81" s="46">
        <f>바둑!F7</f>
        <v>0</v>
      </c>
      <c r="F81" s="46">
        <f>바둑!F8</f>
        <v>0</v>
      </c>
      <c r="G81" s="46">
        <f>바둑!F9</f>
        <v>0</v>
      </c>
      <c r="H81" s="46">
        <f>바둑!F10</f>
        <v>0</v>
      </c>
      <c r="I81" s="46">
        <f>바둑!F11</f>
        <v>0</v>
      </c>
      <c r="J81" s="46">
        <f>바둑!F12</f>
        <v>0</v>
      </c>
      <c r="K81" s="72"/>
      <c r="L81" s="72"/>
      <c r="M81" s="75"/>
    </row>
    <row r="82" spans="1:13" ht="13.55">
      <c r="A82" s="89"/>
      <c r="B82" s="36" t="s">
        <v>114</v>
      </c>
      <c r="C82" s="37">
        <f>바둑!G5</f>
        <v>0.9375</v>
      </c>
      <c r="D82" s="37">
        <f>바둑!G6</f>
        <v>0.9375</v>
      </c>
      <c r="E82" s="37">
        <f>바둑!G7</f>
        <v>0.925</v>
      </c>
      <c r="F82" s="37">
        <f>바둑!G8</f>
        <v>0.9375</v>
      </c>
      <c r="G82" s="37">
        <f>바둑!G9</f>
        <v>0.925</v>
      </c>
      <c r="H82" s="37">
        <f>바둑!G10</f>
        <v>0.9375</v>
      </c>
      <c r="I82" s="37">
        <f>바둑!G11</f>
        <v>0.925</v>
      </c>
      <c r="J82" s="37">
        <f>바둑!G12</f>
        <v>0.925</v>
      </c>
      <c r="K82" s="90"/>
      <c r="L82" s="90"/>
      <c r="M82" s="102"/>
    </row>
    <row r="83" spans="1:13" ht="16.5">
      <c r="A83" s="68" t="s">
        <v>17</v>
      </c>
      <c r="B83" s="18" t="s">
        <v>107</v>
      </c>
      <c r="C83" s="43">
        <f>미술!B5</f>
        <v>7</v>
      </c>
      <c r="D83" s="43">
        <f>미술!B6</f>
        <v>7</v>
      </c>
      <c r="E83" s="43">
        <f>미술!B7</f>
        <v>7</v>
      </c>
      <c r="F83" s="43">
        <f>미술!B8</f>
        <v>7</v>
      </c>
      <c r="G83" s="43">
        <f>미술!B9</f>
        <v>7</v>
      </c>
      <c r="H83" s="43">
        <f>미술!B10</f>
        <v>7</v>
      </c>
      <c r="I83" s="43">
        <f>미술!B11</f>
        <v>7</v>
      </c>
      <c r="J83" s="43">
        <f>미술!B12</f>
        <v>7</v>
      </c>
      <c r="K83" s="71">
        <v>18</v>
      </c>
      <c r="L83" s="71">
        <f>미술!I4</f>
        <v>8</v>
      </c>
      <c r="M83" s="74">
        <f>미술!G13</f>
        <v>0.975</v>
      </c>
    </row>
    <row r="84" spans="1:13" ht="16.5">
      <c r="A84" s="69"/>
      <c r="B84" s="17" t="s">
        <v>74</v>
      </c>
      <c r="C84" s="44">
        <f>미술!C5</f>
        <v>1</v>
      </c>
      <c r="D84" s="44">
        <f>미술!C6</f>
        <v>1</v>
      </c>
      <c r="E84" s="44">
        <f>미술!C7</f>
        <v>1</v>
      </c>
      <c r="F84" s="43">
        <f>미술!C8</f>
        <v>1</v>
      </c>
      <c r="G84" s="43">
        <f>미술!C9</f>
        <v>1</v>
      </c>
      <c r="H84" s="43">
        <f>미술!C10</f>
        <v>1</v>
      </c>
      <c r="I84" s="43">
        <f>미술!C11</f>
        <v>1</v>
      </c>
      <c r="J84" s="43">
        <f>미술!C12</f>
        <v>1</v>
      </c>
      <c r="K84" s="72"/>
      <c r="L84" s="72"/>
      <c r="M84" s="75"/>
    </row>
    <row r="85" spans="1:13" ht="16.5">
      <c r="A85" s="69"/>
      <c r="B85" s="17" t="s">
        <v>71</v>
      </c>
      <c r="C85" s="44">
        <f>미술!D5</f>
        <v>0</v>
      </c>
      <c r="D85" s="44">
        <f>미술!D6</f>
        <v>0</v>
      </c>
      <c r="E85" s="44">
        <f>미술!D7</f>
        <v>0</v>
      </c>
      <c r="F85" s="44">
        <f>미술!D8</f>
        <v>0</v>
      </c>
      <c r="G85" s="44">
        <f>미술!D9</f>
        <v>0</v>
      </c>
      <c r="H85" s="44">
        <f>미술!D10</f>
        <v>0</v>
      </c>
      <c r="I85" s="44">
        <f>미술!D11</f>
        <v>0</v>
      </c>
      <c r="J85" s="44">
        <f>미술!D12</f>
        <v>0</v>
      </c>
      <c r="K85" s="72"/>
      <c r="L85" s="72"/>
      <c r="M85" s="75"/>
    </row>
    <row r="86" spans="1:13" ht="16.5">
      <c r="A86" s="69"/>
      <c r="B86" s="17" t="s">
        <v>66</v>
      </c>
      <c r="C86" s="44">
        <f>미술!E5</f>
        <v>0</v>
      </c>
      <c r="D86" s="44">
        <f>미술!E6</f>
        <v>0</v>
      </c>
      <c r="E86" s="44">
        <f>미술!E7</f>
        <v>0</v>
      </c>
      <c r="F86" s="44">
        <f>미술!E8</f>
        <v>0</v>
      </c>
      <c r="G86" s="44">
        <f>미술!E9</f>
        <v>0</v>
      </c>
      <c r="H86" s="44">
        <f>미술!E10</f>
        <v>0</v>
      </c>
      <c r="I86" s="44">
        <f>미술!E11</f>
        <v>0</v>
      </c>
      <c r="J86" s="44">
        <f>미술!E12</f>
        <v>0</v>
      </c>
      <c r="K86" s="72"/>
      <c r="L86" s="72"/>
      <c r="M86" s="75"/>
    </row>
    <row r="87" spans="1:13" ht="16.5">
      <c r="A87" s="69"/>
      <c r="B87" s="38" t="s">
        <v>104</v>
      </c>
      <c r="C87" s="46">
        <f>미술!F5</f>
        <v>0</v>
      </c>
      <c r="D87" s="46">
        <f>미술!F6</f>
        <v>0</v>
      </c>
      <c r="E87" s="46">
        <f>미술!F7</f>
        <v>0</v>
      </c>
      <c r="F87" s="46">
        <f>미술!F8</f>
        <v>0</v>
      </c>
      <c r="G87" s="46">
        <f>미술!F9</f>
        <v>0</v>
      </c>
      <c r="H87" s="46">
        <f>미술!F10</f>
        <v>0</v>
      </c>
      <c r="I87" s="46">
        <f>미술!F11</f>
        <v>0</v>
      </c>
      <c r="J87" s="46">
        <f>미술!F12</f>
        <v>0</v>
      </c>
      <c r="K87" s="72"/>
      <c r="L87" s="72"/>
      <c r="M87" s="75"/>
    </row>
    <row r="88" spans="1:13" ht="16.5">
      <c r="A88" s="70"/>
      <c r="B88" s="50" t="s">
        <v>114</v>
      </c>
      <c r="C88" s="40">
        <f>미술!G5</f>
        <v>0.975</v>
      </c>
      <c r="D88" s="40">
        <f>미술!G6</f>
        <v>0.975</v>
      </c>
      <c r="E88" s="40">
        <f>미술!G7</f>
        <v>0.975</v>
      </c>
      <c r="F88" s="40">
        <f>미술!G8</f>
        <v>0.975</v>
      </c>
      <c r="G88" s="40">
        <f>미술!G9</f>
        <v>0.975</v>
      </c>
      <c r="H88" s="40">
        <f>미술!G10</f>
        <v>0.975</v>
      </c>
      <c r="I88" s="40">
        <f>미술!G11</f>
        <v>0.975</v>
      </c>
      <c r="J88" s="40">
        <f>미술!G12</f>
        <v>0.975</v>
      </c>
      <c r="K88" s="73"/>
      <c r="L88" s="73"/>
      <c r="M88" s="76"/>
    </row>
    <row r="89" spans="1:13" ht="13.55">
      <c r="A89" s="77" t="s">
        <v>105</v>
      </c>
      <c r="B89" s="45" t="s">
        <v>107</v>
      </c>
      <c r="C89" s="45">
        <f>생명과학!B5</f>
        <v>11</v>
      </c>
      <c r="D89" s="45">
        <f>생명과학!B6</f>
        <v>13</v>
      </c>
      <c r="E89" s="45">
        <f>생명과학!B7</f>
        <v>13</v>
      </c>
      <c r="F89" s="45">
        <f>생명과학!B8</f>
        <v>11</v>
      </c>
      <c r="G89" s="45">
        <f>생명과학!B9</f>
        <v>12</v>
      </c>
      <c r="H89" s="45">
        <f>생명과학!B10</f>
        <v>13</v>
      </c>
      <c r="I89" s="45">
        <f>생명과학!B11</f>
        <v>10</v>
      </c>
      <c r="J89" s="45">
        <f>생명과학!B12</f>
        <v>13</v>
      </c>
      <c r="K89" s="79">
        <v>22</v>
      </c>
      <c r="L89" s="79">
        <f>생명과학!I4</f>
        <v>16</v>
      </c>
      <c r="M89" s="81">
        <f>생명과학!G13</f>
        <v>0.94375</v>
      </c>
    </row>
    <row r="90" spans="1:13" ht="16.5">
      <c r="A90" s="69"/>
      <c r="B90" s="44" t="s">
        <v>74</v>
      </c>
      <c r="C90" s="44">
        <f>생명과학!C5</f>
        <v>5</v>
      </c>
      <c r="D90" s="44">
        <f>생명과학!C6</f>
        <v>3</v>
      </c>
      <c r="E90" s="44">
        <f>생명과학!C7</f>
        <v>3</v>
      </c>
      <c r="F90" s="43">
        <f>생명과학!C8</f>
        <v>5</v>
      </c>
      <c r="G90" s="43">
        <f>생명과학!C9</f>
        <v>4</v>
      </c>
      <c r="H90" s="43">
        <f>생명과학!C10</f>
        <v>2</v>
      </c>
      <c r="I90" s="43">
        <f>생명과학!C11</f>
        <v>4</v>
      </c>
      <c r="J90" s="43">
        <f>생명과학!C12</f>
        <v>2</v>
      </c>
      <c r="K90" s="72"/>
      <c r="L90" s="72"/>
      <c r="M90" s="75"/>
    </row>
    <row r="91" spans="1:13" ht="16.5">
      <c r="A91" s="69"/>
      <c r="B91" s="44" t="s">
        <v>71</v>
      </c>
      <c r="C91" s="44">
        <f>생명과학!D5</f>
        <v>0</v>
      </c>
      <c r="D91" s="44">
        <f>생명과학!D6</f>
        <v>0</v>
      </c>
      <c r="E91" s="44">
        <f>생명과학!D7</f>
        <v>0</v>
      </c>
      <c r="F91" s="44">
        <f>생명과학!D8</f>
        <v>0</v>
      </c>
      <c r="G91" s="44">
        <f>생명과학!D9</f>
        <v>0</v>
      </c>
      <c r="H91" s="44">
        <f>생명과학!D10</f>
        <v>1</v>
      </c>
      <c r="I91" s="44">
        <f>생명과학!D11</f>
        <v>2</v>
      </c>
      <c r="J91" s="44">
        <f>생명과학!D12</f>
        <v>1</v>
      </c>
      <c r="K91" s="72"/>
      <c r="L91" s="72"/>
      <c r="M91" s="75"/>
    </row>
    <row r="92" spans="1:13" ht="16.5">
      <c r="A92" s="69"/>
      <c r="B92" s="44" t="s">
        <v>66</v>
      </c>
      <c r="C92" s="44">
        <f>생명과학!E5</f>
        <v>0</v>
      </c>
      <c r="D92" s="44">
        <f>생명과학!E6</f>
        <v>0</v>
      </c>
      <c r="E92" s="44">
        <f>생명과학!E7</f>
        <v>0</v>
      </c>
      <c r="F92" s="44">
        <f>생명과학!E8</f>
        <v>0</v>
      </c>
      <c r="G92" s="44">
        <f>생명과학!E9</f>
        <v>0</v>
      </c>
      <c r="H92" s="44">
        <f>생명과학!E10</f>
        <v>0</v>
      </c>
      <c r="I92" s="44">
        <f>생명과학!E11</f>
        <v>0</v>
      </c>
      <c r="J92" s="44">
        <f>생명과학!E12</f>
        <v>0</v>
      </c>
      <c r="K92" s="72"/>
      <c r="L92" s="72"/>
      <c r="M92" s="75"/>
    </row>
    <row r="93" spans="1:13" ht="16.5">
      <c r="A93" s="69"/>
      <c r="B93" s="46" t="s">
        <v>104</v>
      </c>
      <c r="C93" s="46">
        <f>생명과학!F5</f>
        <v>0</v>
      </c>
      <c r="D93" s="46">
        <f>생명과학!F6</f>
        <v>0</v>
      </c>
      <c r="E93" s="46">
        <f>생명과학!F7</f>
        <v>0</v>
      </c>
      <c r="F93" s="46">
        <f>생명과학!F8</f>
        <v>0</v>
      </c>
      <c r="G93" s="46">
        <f>생명과학!F9</f>
        <v>0</v>
      </c>
      <c r="H93" s="46">
        <f>생명과학!F10</f>
        <v>0</v>
      </c>
      <c r="I93" s="46">
        <f>생명과학!F11</f>
        <v>0</v>
      </c>
      <c r="J93" s="46">
        <f>생명과학!F12</f>
        <v>0</v>
      </c>
      <c r="K93" s="72"/>
      <c r="L93" s="72"/>
      <c r="M93" s="75"/>
    </row>
    <row r="94" spans="1:13" ht="13.55">
      <c r="A94" s="89"/>
      <c r="B94" s="36" t="s">
        <v>114</v>
      </c>
      <c r="C94" s="37">
        <f>생명과학!G5</f>
        <v>0.9375</v>
      </c>
      <c r="D94" s="37">
        <f>생명과학!G6</f>
        <v>0.9625</v>
      </c>
      <c r="E94" s="37">
        <f>생명과학!G7</f>
        <v>0.9625</v>
      </c>
      <c r="F94" s="37">
        <f>생명과학!G8</f>
        <v>0.9375</v>
      </c>
      <c r="G94" s="37">
        <f>생명과학!G9</f>
        <v>0.95</v>
      </c>
      <c r="H94" s="37">
        <f>생명과학!G10</f>
        <v>0.95</v>
      </c>
      <c r="I94" s="37">
        <f>생명과학!G11</f>
        <v>0.9</v>
      </c>
      <c r="J94" s="37">
        <f>생명과학!G12</f>
        <v>0.95</v>
      </c>
      <c r="K94" s="90"/>
      <c r="L94" s="90"/>
      <c r="M94" s="102"/>
    </row>
    <row r="95" spans="1:13" ht="13.55">
      <c r="A95" s="77" t="s">
        <v>100</v>
      </c>
      <c r="B95" s="45" t="s">
        <v>107</v>
      </c>
      <c r="C95" s="45">
        <f>방송댄스!B5</f>
        <v>16</v>
      </c>
      <c r="D95" s="45">
        <f>방송댄스!B6</f>
        <v>15</v>
      </c>
      <c r="E95" s="45">
        <f>방송댄스!B7</f>
        <v>17</v>
      </c>
      <c r="F95" s="45">
        <f>방송댄스!B8</f>
        <v>16</v>
      </c>
      <c r="G95" s="45">
        <f>방송댄스!B9</f>
        <v>15</v>
      </c>
      <c r="H95" s="45">
        <f>방송댄스!B10</f>
        <v>15</v>
      </c>
      <c r="I95" s="45">
        <f>방송댄스!B11</f>
        <v>14</v>
      </c>
      <c r="J95" s="45">
        <f>방송댄스!B12</f>
        <v>16</v>
      </c>
      <c r="K95" s="79">
        <v>33</v>
      </c>
      <c r="L95" s="79">
        <f>방송댄스!I4</f>
        <v>23</v>
      </c>
      <c r="M95" s="81">
        <f>방송댄스!G13</f>
        <v>0.9141304347826086</v>
      </c>
    </row>
    <row r="96" spans="1:13" ht="16.5">
      <c r="A96" s="69"/>
      <c r="B96" s="44" t="s">
        <v>74</v>
      </c>
      <c r="C96" s="44">
        <f>방송댄스!C5</f>
        <v>6</v>
      </c>
      <c r="D96" s="44">
        <f>방송댄스!C6</f>
        <v>6</v>
      </c>
      <c r="E96" s="44">
        <f>방송댄스!C7</f>
        <v>3</v>
      </c>
      <c r="F96" s="43">
        <f>방송댄스!C8</f>
        <v>5</v>
      </c>
      <c r="G96" s="43">
        <f>방송댄스!C9</f>
        <v>6</v>
      </c>
      <c r="H96" s="43">
        <f>방송댄스!C10</f>
        <v>6</v>
      </c>
      <c r="I96" s="43">
        <f>방송댄스!C11</f>
        <v>7</v>
      </c>
      <c r="J96" s="43">
        <f>방송댄스!C12</f>
        <v>5</v>
      </c>
      <c r="K96" s="72"/>
      <c r="L96" s="72"/>
      <c r="M96" s="75"/>
    </row>
    <row r="97" spans="1:13" ht="16.5">
      <c r="A97" s="69"/>
      <c r="B97" s="44" t="s">
        <v>71</v>
      </c>
      <c r="C97" s="44">
        <f>방송댄스!D5</f>
        <v>1</v>
      </c>
      <c r="D97" s="44">
        <f>방송댄스!D6</f>
        <v>2</v>
      </c>
      <c r="E97" s="44">
        <f>방송댄스!D7</f>
        <v>3</v>
      </c>
      <c r="F97" s="44">
        <f>방송댄스!D8</f>
        <v>1</v>
      </c>
      <c r="G97" s="44">
        <f>방송댄스!D9</f>
        <v>2</v>
      </c>
      <c r="H97" s="44">
        <f>방송댄스!D10</f>
        <v>2</v>
      </c>
      <c r="I97" s="44">
        <f>방송댄스!D11</f>
        <v>1</v>
      </c>
      <c r="J97" s="44">
        <f>방송댄스!D12</f>
        <v>1</v>
      </c>
      <c r="K97" s="72"/>
      <c r="L97" s="72"/>
      <c r="M97" s="75"/>
    </row>
    <row r="98" spans="1:13" ht="16.5">
      <c r="A98" s="69"/>
      <c r="B98" s="44" t="s">
        <v>66</v>
      </c>
      <c r="C98" s="44">
        <f>방송댄스!E5</f>
        <v>0</v>
      </c>
      <c r="D98" s="44">
        <f>방송댄스!E6</f>
        <v>0</v>
      </c>
      <c r="E98" s="44">
        <f>방송댄스!E7</f>
        <v>0</v>
      </c>
      <c r="F98" s="44">
        <f>방송댄스!E8</f>
        <v>1</v>
      </c>
      <c r="G98" s="44">
        <f>방송댄스!E9</f>
        <v>0</v>
      </c>
      <c r="H98" s="44">
        <f>방송댄스!E10</f>
        <v>0</v>
      </c>
      <c r="I98" s="44">
        <f>방송댄스!E11</f>
        <v>1</v>
      </c>
      <c r="J98" s="44">
        <f>방송댄스!E12</f>
        <v>1</v>
      </c>
      <c r="K98" s="72"/>
      <c r="L98" s="72"/>
      <c r="M98" s="75"/>
    </row>
    <row r="99" spans="1:13" ht="16.5">
      <c r="A99" s="69"/>
      <c r="B99" s="46" t="s">
        <v>104</v>
      </c>
      <c r="C99" s="46">
        <f>방송댄스!F5</f>
        <v>0</v>
      </c>
      <c r="D99" s="46">
        <f>방송댄스!F6</f>
        <v>0</v>
      </c>
      <c r="E99" s="46">
        <f>방송댄스!F7</f>
        <v>0</v>
      </c>
      <c r="F99" s="46">
        <f>방송댄스!F8</f>
        <v>0</v>
      </c>
      <c r="G99" s="46">
        <f>방송댄스!F9</f>
        <v>0</v>
      </c>
      <c r="H99" s="46">
        <f>방송댄스!F10</f>
        <v>0</v>
      </c>
      <c r="I99" s="46">
        <f>방송댄스!F11</f>
        <v>0</v>
      </c>
      <c r="J99" s="46">
        <f>방송댄스!F12</f>
        <v>0</v>
      </c>
      <c r="K99" s="72"/>
      <c r="L99" s="72"/>
      <c r="M99" s="75"/>
    </row>
    <row r="100" spans="1:13" ht="13.95">
      <c r="A100" s="78"/>
      <c r="B100" s="51" t="s">
        <v>114</v>
      </c>
      <c r="C100" s="52">
        <f>방송댄스!G5</f>
        <v>0.9304347826086957</v>
      </c>
      <c r="D100" s="52">
        <f>방송댄스!G6</f>
        <v>0.9130434782608695</v>
      </c>
      <c r="E100" s="52">
        <f>방송댄스!G7</f>
        <v>0.9217391304347826</v>
      </c>
      <c r="F100" s="52">
        <f>방송댄스!G8</f>
        <v>0.9130434782608695</v>
      </c>
      <c r="G100" s="52">
        <f>방송댄스!G9</f>
        <v>0.9130434782608695</v>
      </c>
      <c r="H100" s="52">
        <f>방송댄스!G10</f>
        <v>0.9130434782608695</v>
      </c>
      <c r="I100" s="52">
        <f>방송댄스!G11</f>
        <v>0.8956521739130435</v>
      </c>
      <c r="J100" s="52">
        <f>방송댄스!G12</f>
        <v>0.9130434782608695</v>
      </c>
      <c r="K100" s="80"/>
      <c r="L100" s="80"/>
      <c r="M100" s="82"/>
    </row>
    <row r="101" spans="1:13" ht="16.5">
      <c r="A101" s="68" t="s">
        <v>97</v>
      </c>
      <c r="B101" s="57" t="s">
        <v>107</v>
      </c>
      <c r="C101" s="57">
        <f>스포츠스태킹!B5</f>
        <v>12</v>
      </c>
      <c r="D101" s="57">
        <f>스포츠스태킹!B6</f>
        <v>12</v>
      </c>
      <c r="E101" s="57">
        <f>스포츠스태킹!B7</f>
        <v>13</v>
      </c>
      <c r="F101" s="57">
        <f>스포츠스태킹!B8</f>
        <v>13</v>
      </c>
      <c r="G101" s="57">
        <f>스포츠스태킹!B9</f>
        <v>13</v>
      </c>
      <c r="H101" s="57">
        <f>스포츠스태킹!B10</f>
        <v>12</v>
      </c>
      <c r="I101" s="57">
        <f>스포츠스태킹!B11</f>
        <v>13</v>
      </c>
      <c r="J101" s="57">
        <f>스포츠스태킹!B12</f>
        <v>13</v>
      </c>
      <c r="K101" s="71">
        <v>14</v>
      </c>
      <c r="L101" s="71">
        <f>스포츠스태킹!I4</f>
        <v>14</v>
      </c>
      <c r="M101" s="74">
        <f>스포츠스태킹!G13</f>
        <v>0.9803571428571429</v>
      </c>
    </row>
    <row r="102" spans="1:13" ht="16.5">
      <c r="A102" s="69"/>
      <c r="B102" s="58" t="s">
        <v>74</v>
      </c>
      <c r="C102" s="58">
        <f>스포츠스태킹!C5</f>
        <v>2</v>
      </c>
      <c r="D102" s="58">
        <f>스포츠스태킹!C6</f>
        <v>2</v>
      </c>
      <c r="E102" s="58">
        <f>스포츠스태킹!C7</f>
        <v>1</v>
      </c>
      <c r="F102" s="57">
        <f>스포츠스태킹!C8</f>
        <v>1</v>
      </c>
      <c r="G102" s="57">
        <f>스포츠스태킹!C9</f>
        <v>1</v>
      </c>
      <c r="H102" s="57">
        <f>스포츠스태킹!C11</f>
        <v>1</v>
      </c>
      <c r="I102" s="57">
        <f>스포츠스태킹!C11</f>
        <v>1</v>
      </c>
      <c r="J102" s="57">
        <f>스포츠스태킹!C12</f>
        <v>1</v>
      </c>
      <c r="K102" s="72"/>
      <c r="L102" s="72"/>
      <c r="M102" s="75"/>
    </row>
    <row r="103" spans="1:13" ht="16.5">
      <c r="A103" s="69"/>
      <c r="B103" s="58" t="s">
        <v>71</v>
      </c>
      <c r="C103" s="58">
        <f>스포츠스태킹!D5</f>
        <v>0</v>
      </c>
      <c r="D103" s="58">
        <f>스포츠스태킹!D6</f>
        <v>0</v>
      </c>
      <c r="E103" s="58">
        <f>스포츠스태킹!D7</f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72"/>
      <c r="L103" s="72"/>
      <c r="M103" s="75"/>
    </row>
    <row r="104" spans="1:13" ht="16.5">
      <c r="A104" s="69"/>
      <c r="B104" s="58" t="s">
        <v>66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72"/>
      <c r="L104" s="72"/>
      <c r="M104" s="75"/>
    </row>
    <row r="105" spans="1:13" ht="16.5">
      <c r="A105" s="69"/>
      <c r="B105" s="38" t="s">
        <v>104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72"/>
      <c r="L105" s="72"/>
      <c r="M105" s="75"/>
    </row>
    <row r="106" spans="1:13" ht="16.5">
      <c r="A106" s="70"/>
      <c r="B106" s="50" t="s">
        <v>114</v>
      </c>
      <c r="C106" s="40">
        <f>스포츠스태킹!G5</f>
        <v>0.9714285714285713</v>
      </c>
      <c r="D106" s="40">
        <f>스포츠스태킹!G6</f>
        <v>0.9714285714285713</v>
      </c>
      <c r="E106" s="40">
        <f>스포츠스태킹!G7</f>
        <v>0.9857142857142858</v>
      </c>
      <c r="F106" s="40">
        <f>스포츠스태킹!G8</f>
        <v>0.9857142857142858</v>
      </c>
      <c r="G106" s="40">
        <f>스포츠스태킹!G9</f>
        <v>0.9857142857142858</v>
      </c>
      <c r="H106" s="40">
        <f>스포츠스태킹!G11</f>
        <v>0.9857142857142858</v>
      </c>
      <c r="I106" s="40">
        <f>스포츠스태킹!G11</f>
        <v>0.9857142857142858</v>
      </c>
      <c r="J106" s="40">
        <f>스포츠스태킹!G12</f>
        <v>0.9857142857142858</v>
      </c>
      <c r="K106" s="73"/>
      <c r="L106" s="73"/>
      <c r="M106" s="76"/>
    </row>
    <row r="107" spans="1:13" ht="13.55">
      <c r="A107" s="77" t="s">
        <v>117</v>
      </c>
      <c r="B107" s="60" t="s">
        <v>107</v>
      </c>
      <c r="C107" s="60">
        <f>음악줄넘기!B5</f>
        <v>16</v>
      </c>
      <c r="D107" s="60">
        <f>음악줄넘기!B6</f>
        <v>17</v>
      </c>
      <c r="E107" s="60">
        <f>음악줄넘기!B7</f>
        <v>15</v>
      </c>
      <c r="F107" s="60">
        <f>음악줄넘기!B8</f>
        <v>15</v>
      </c>
      <c r="G107" s="60">
        <f>음악줄넘기!B9</f>
        <v>16</v>
      </c>
      <c r="H107" s="60">
        <f>음악줄넘기!B10</f>
        <v>16</v>
      </c>
      <c r="I107" s="60">
        <f>음악줄넘기!B11</f>
        <v>17</v>
      </c>
      <c r="J107" s="60">
        <f>음악줄넘기!B12</f>
        <v>16</v>
      </c>
      <c r="K107" s="79">
        <v>37</v>
      </c>
      <c r="L107" s="79">
        <f>음악줄넘기!I4</f>
        <v>27</v>
      </c>
      <c r="M107" s="81">
        <f>음악줄넘기!G13</f>
        <v>0.9157407407407409</v>
      </c>
    </row>
    <row r="108" spans="1:13" ht="16.5">
      <c r="A108" s="69"/>
      <c r="B108" s="58" t="s">
        <v>74</v>
      </c>
      <c r="C108" s="58">
        <f>음악줄넘기!C5</f>
        <v>10</v>
      </c>
      <c r="D108" s="58">
        <f>음악줄넘기!C6</f>
        <v>10</v>
      </c>
      <c r="E108" s="58">
        <f>음악줄넘기!C7</f>
        <v>12</v>
      </c>
      <c r="F108" s="57">
        <f>음악줄넘기!C8</f>
        <v>11</v>
      </c>
      <c r="G108" s="57">
        <f>음악줄넘기!C9</f>
        <v>11</v>
      </c>
      <c r="H108" s="57">
        <f>음악줄넘기!C10</f>
        <v>11</v>
      </c>
      <c r="I108" s="57">
        <f>음악줄넘기!C11</f>
        <v>10</v>
      </c>
      <c r="J108" s="57">
        <f>음악줄넘기!C12</f>
        <v>10</v>
      </c>
      <c r="K108" s="72"/>
      <c r="L108" s="72"/>
      <c r="M108" s="75"/>
    </row>
    <row r="109" spans="1:13" ht="16.5">
      <c r="A109" s="69"/>
      <c r="B109" s="58" t="s">
        <v>71</v>
      </c>
      <c r="C109" s="58">
        <f>음악줄넘기!D5</f>
        <v>1</v>
      </c>
      <c r="D109" s="58">
        <f>음악줄넘기!D6</f>
        <v>0</v>
      </c>
      <c r="E109" s="58">
        <f>음악줄넘기!D7</f>
        <v>0</v>
      </c>
      <c r="F109" s="58">
        <f>음악줄넘기!D8</f>
        <v>1</v>
      </c>
      <c r="G109" s="58">
        <f>음악줄넘기!D9</f>
        <v>0</v>
      </c>
      <c r="H109" s="58">
        <f>음악줄넘기!D10</f>
        <v>0</v>
      </c>
      <c r="I109" s="58">
        <f>음악줄넘기!D11</f>
        <v>0</v>
      </c>
      <c r="J109" s="58">
        <f>음악줄넘기!D12</f>
        <v>1</v>
      </c>
      <c r="K109" s="72"/>
      <c r="L109" s="72"/>
      <c r="M109" s="75"/>
    </row>
    <row r="110" spans="1:13" ht="16.5">
      <c r="A110" s="69"/>
      <c r="B110" s="58" t="s">
        <v>66</v>
      </c>
      <c r="C110" s="58">
        <f>음악줄넘기!E5</f>
        <v>0</v>
      </c>
      <c r="D110" s="58">
        <f>음악줄넘기!E6</f>
        <v>0</v>
      </c>
      <c r="E110" s="58">
        <f>음악줄넘기!E7</f>
        <v>0</v>
      </c>
      <c r="F110" s="58">
        <f>방송댄스!E26</f>
        <v>0</v>
      </c>
      <c r="G110" s="58">
        <f>음악줄넘기!E9</f>
        <v>0</v>
      </c>
      <c r="H110" s="58">
        <f>방송댄스!E28</f>
        <v>0</v>
      </c>
      <c r="I110" s="58">
        <f>방송댄스!E29</f>
        <v>0</v>
      </c>
      <c r="J110" s="58">
        <f>음악줄넘기!E12</f>
        <v>0</v>
      </c>
      <c r="K110" s="72"/>
      <c r="L110" s="72"/>
      <c r="M110" s="75"/>
    </row>
    <row r="111" spans="1:13" ht="16.5">
      <c r="A111" s="69"/>
      <c r="B111" s="59" t="s">
        <v>104</v>
      </c>
      <c r="C111" s="59">
        <f>방송댄스!F23</f>
        <v>0</v>
      </c>
      <c r="D111" s="59">
        <f>방송댄스!F24</f>
        <v>0</v>
      </c>
      <c r="E111" s="59">
        <f>방송댄스!F25</f>
        <v>0</v>
      </c>
      <c r="F111" s="59">
        <f>방송댄스!F26</f>
        <v>0</v>
      </c>
      <c r="G111" s="59">
        <f>방송댄스!F27</f>
        <v>0</v>
      </c>
      <c r="H111" s="59">
        <f>방송댄스!F28</f>
        <v>0</v>
      </c>
      <c r="I111" s="59">
        <f>방송댄스!F29</f>
        <v>0</v>
      </c>
      <c r="J111" s="59">
        <f>방송댄스!F30</f>
        <v>0</v>
      </c>
      <c r="K111" s="72"/>
      <c r="L111" s="72"/>
      <c r="M111" s="75"/>
    </row>
    <row r="112" spans="1:13" ht="13.95">
      <c r="A112" s="78"/>
      <c r="B112" s="51" t="s">
        <v>114</v>
      </c>
      <c r="C112" s="52">
        <f>음악줄넘기!G5</f>
        <v>0.9111111111111111</v>
      </c>
      <c r="D112" s="52">
        <f>음악줄넘기!G6</f>
        <v>0.9259259259259259</v>
      </c>
      <c r="E112" s="52">
        <f>음악줄넘기!G7</f>
        <v>0.9111111111111111</v>
      </c>
      <c r="F112" s="52">
        <f>음악줄넘기!G8</f>
        <v>0.9037037037037037</v>
      </c>
      <c r="G112" s="52">
        <f>음악줄넘기!G9</f>
        <v>0.9185185185185185</v>
      </c>
      <c r="H112" s="52">
        <f>음악줄넘기!G10</f>
        <v>0.9185185185185185</v>
      </c>
      <c r="I112" s="52">
        <f>음악줄넘기!G11</f>
        <v>0.9259259259259259</v>
      </c>
      <c r="J112" s="52">
        <f>음악줄넘기!G12</f>
        <v>0.9111111111111111</v>
      </c>
      <c r="K112" s="80"/>
      <c r="L112" s="80"/>
      <c r="M112" s="82"/>
    </row>
    <row r="117" ht="17.8">
      <c r="A117" s="56" t="s">
        <v>53</v>
      </c>
    </row>
    <row r="118" spans="1:13" ht="54.2">
      <c r="A118" s="61" t="s">
        <v>72</v>
      </c>
      <c r="B118" s="62" t="s">
        <v>65</v>
      </c>
      <c r="C118" s="22" t="s">
        <v>119</v>
      </c>
      <c r="D118" s="22" t="s">
        <v>28</v>
      </c>
      <c r="E118" s="22" t="s">
        <v>63</v>
      </c>
      <c r="F118" s="22" t="s">
        <v>34</v>
      </c>
      <c r="G118" s="22" t="s">
        <v>26</v>
      </c>
      <c r="H118" s="22" t="s">
        <v>39</v>
      </c>
      <c r="I118" s="22" t="s">
        <v>29</v>
      </c>
      <c r="J118" s="22" t="s">
        <v>8</v>
      </c>
      <c r="K118" s="67" t="s">
        <v>118</v>
      </c>
      <c r="L118" s="63" t="s">
        <v>103</v>
      </c>
      <c r="M118" s="23" t="s">
        <v>102</v>
      </c>
    </row>
    <row r="119" spans="1:13" ht="16.5">
      <c r="A119" s="103" t="s">
        <v>110</v>
      </c>
      <c r="B119" s="57" t="s">
        <v>107</v>
      </c>
      <c r="C119" s="57">
        <f>급수한자!B18</f>
        <v>21</v>
      </c>
      <c r="D119" s="57">
        <f>급수한자!B19</f>
        <v>22</v>
      </c>
      <c r="E119" s="57">
        <f>급수한자!B20</f>
        <v>24</v>
      </c>
      <c r="F119" s="57">
        <f>급수한자!B21</f>
        <v>22</v>
      </c>
      <c r="G119" s="57">
        <f>급수한자!B22</f>
        <v>24</v>
      </c>
      <c r="H119" s="57">
        <f>급수한자!B23</f>
        <v>25</v>
      </c>
      <c r="I119" s="57">
        <f>급수한자!B24</f>
        <v>23</v>
      </c>
      <c r="J119" s="57">
        <f>급수한자!B25</f>
        <v>24</v>
      </c>
      <c r="K119" s="104">
        <v>51</v>
      </c>
      <c r="L119" s="104">
        <f>급수한자!I17</f>
        <v>34</v>
      </c>
      <c r="M119" s="105">
        <f>급수한자!G26</f>
        <v>0.9191176470588236</v>
      </c>
    </row>
    <row r="120" spans="1:13" ht="16.5">
      <c r="A120" s="94"/>
      <c r="B120" s="58" t="s">
        <v>74</v>
      </c>
      <c r="C120" s="57">
        <f>급수한자!C18</f>
        <v>11</v>
      </c>
      <c r="D120" s="57">
        <f>급수한자!C19</f>
        <v>10</v>
      </c>
      <c r="E120" s="57">
        <f>급수한자!C20</f>
        <v>8</v>
      </c>
      <c r="F120" s="57">
        <f>급수한자!C21</f>
        <v>9</v>
      </c>
      <c r="G120" s="57">
        <f>급수한자!C22</f>
        <v>8</v>
      </c>
      <c r="H120" s="57">
        <f>급수한자!C23</f>
        <v>7</v>
      </c>
      <c r="I120" s="57">
        <f>급수한자!C24</f>
        <v>9</v>
      </c>
      <c r="J120" s="57">
        <f>급수한자!C25</f>
        <v>6</v>
      </c>
      <c r="K120" s="97"/>
      <c r="L120" s="97"/>
      <c r="M120" s="100"/>
    </row>
    <row r="121" spans="1:13" ht="16.5">
      <c r="A121" s="94"/>
      <c r="B121" s="58" t="s">
        <v>71</v>
      </c>
      <c r="C121" s="57">
        <f>급수한자!D18</f>
        <v>2</v>
      </c>
      <c r="D121" s="57">
        <f>급수한자!D19</f>
        <v>2</v>
      </c>
      <c r="E121" s="57">
        <f>급수한자!D20</f>
        <v>2</v>
      </c>
      <c r="F121" s="57">
        <f>급수한자!D21</f>
        <v>3</v>
      </c>
      <c r="G121" s="57">
        <f>급수한자!D22</f>
        <v>2</v>
      </c>
      <c r="H121" s="57">
        <f>급수한자!D23</f>
        <v>0</v>
      </c>
      <c r="I121" s="57">
        <f>급수한자!D24</f>
        <v>2</v>
      </c>
      <c r="J121" s="57">
        <f>급수한자!D25</f>
        <v>2</v>
      </c>
      <c r="K121" s="97"/>
      <c r="L121" s="97"/>
      <c r="M121" s="100"/>
    </row>
    <row r="122" spans="1:13" ht="16.5">
      <c r="A122" s="94"/>
      <c r="B122" s="58" t="s">
        <v>66</v>
      </c>
      <c r="C122" s="57">
        <f>급수한자!E18</f>
        <v>0</v>
      </c>
      <c r="D122" s="57">
        <f>급수한자!E19</f>
        <v>0</v>
      </c>
      <c r="E122" s="57">
        <f>급수한자!E20</f>
        <v>0</v>
      </c>
      <c r="F122" s="57">
        <f>급수한자!E21</f>
        <v>0</v>
      </c>
      <c r="G122" s="57">
        <f>급수한자!E22</f>
        <v>0</v>
      </c>
      <c r="H122" s="57">
        <f>급수한자!E23</f>
        <v>2</v>
      </c>
      <c r="I122" s="57">
        <f>급수한자!E24</f>
        <v>0</v>
      </c>
      <c r="J122" s="57">
        <f>급수한자!E25</f>
        <v>2</v>
      </c>
      <c r="K122" s="97"/>
      <c r="L122" s="97"/>
      <c r="M122" s="100"/>
    </row>
    <row r="123" spans="1:13" ht="16.5">
      <c r="A123" s="94"/>
      <c r="B123" s="59" t="s">
        <v>104</v>
      </c>
      <c r="C123" s="50">
        <f>급수한자!F18</f>
        <v>0</v>
      </c>
      <c r="D123" s="50">
        <f>급수한자!F19</f>
        <v>0</v>
      </c>
      <c r="E123" s="50">
        <f>급수한자!F20</f>
        <v>0</v>
      </c>
      <c r="F123" s="50">
        <f>급수한자!F21</f>
        <v>0</v>
      </c>
      <c r="G123" s="50">
        <f>급수한자!F22</f>
        <v>0</v>
      </c>
      <c r="H123" s="50">
        <f>급수한자!F23</f>
        <v>0</v>
      </c>
      <c r="I123" s="50">
        <f>급수한자!F24</f>
        <v>0</v>
      </c>
      <c r="J123" s="50">
        <f>급수한자!F25</f>
        <v>0</v>
      </c>
      <c r="K123" s="97"/>
      <c r="L123" s="97"/>
      <c r="M123" s="100"/>
    </row>
    <row r="124" spans="1:13" ht="13.55">
      <c r="A124" s="95"/>
      <c r="B124" s="39" t="s">
        <v>114</v>
      </c>
      <c r="C124" s="37">
        <f>급수한자!G18</f>
        <v>0.9117647058823529</v>
      </c>
      <c r="D124" s="37">
        <f>급수한자!G19</f>
        <v>0.9176470588235294</v>
      </c>
      <c r="E124" s="37">
        <f>급수한자!G20</f>
        <v>0.9294117647058824</v>
      </c>
      <c r="F124" s="37">
        <f>급수한자!G21</f>
        <v>0.9117647058823529</v>
      </c>
      <c r="G124" s="37">
        <f>급수한자!G22</f>
        <v>0.9294117647058824</v>
      </c>
      <c r="H124" s="37">
        <f>급수한자!G23</f>
        <v>0.9235294117647058</v>
      </c>
      <c r="I124" s="37">
        <f>급수한자!G24</f>
        <v>0.9235294117647058</v>
      </c>
      <c r="J124" s="37">
        <f>급수한자!G25</f>
        <v>0.9058823529411765</v>
      </c>
      <c r="K124" s="98"/>
      <c r="L124" s="98"/>
      <c r="M124" s="101"/>
    </row>
    <row r="125" spans="1:13" ht="15" customHeight="1">
      <c r="A125" s="93" t="s">
        <v>96</v>
      </c>
      <c r="B125" s="60" t="s">
        <v>107</v>
      </c>
      <c r="C125" s="57">
        <f>컴퓨터!B18</f>
        <v>59</v>
      </c>
      <c r="D125" s="57">
        <f>컴퓨터!B19</f>
        <v>58</v>
      </c>
      <c r="E125" s="57">
        <f>컴퓨터!B20</f>
        <v>60</v>
      </c>
      <c r="F125" s="57">
        <f>컴퓨터!B21</f>
        <v>57</v>
      </c>
      <c r="G125" s="57">
        <f>컴퓨터!B22</f>
        <v>56</v>
      </c>
      <c r="H125" s="57">
        <f>컴퓨터!B23</f>
        <v>54</v>
      </c>
      <c r="I125" s="57">
        <f>컴퓨터!B24</f>
        <v>60</v>
      </c>
      <c r="J125" s="57">
        <f>컴퓨터!B25</f>
        <v>53</v>
      </c>
      <c r="K125" s="96">
        <v>134</v>
      </c>
      <c r="L125" s="96">
        <f>컴퓨터!I17</f>
        <v>108</v>
      </c>
      <c r="M125" s="99">
        <f>컴퓨터!G26</f>
        <v>0.893287037037037</v>
      </c>
    </row>
    <row r="126" spans="1:13" ht="15" customHeight="1">
      <c r="A126" s="94"/>
      <c r="B126" s="58" t="s">
        <v>74</v>
      </c>
      <c r="C126" s="57">
        <f>컴퓨터!C18</f>
        <v>47</v>
      </c>
      <c r="D126" s="57">
        <f>컴퓨터!C19</f>
        <v>45</v>
      </c>
      <c r="E126" s="57">
        <f>컴퓨터!C20</f>
        <v>43</v>
      </c>
      <c r="F126" s="57">
        <f>컴퓨터!C21</f>
        <v>44</v>
      </c>
      <c r="G126" s="57">
        <f>컴퓨터!C22</f>
        <v>44</v>
      </c>
      <c r="H126" s="57">
        <f>컴퓨터!C23</f>
        <v>44</v>
      </c>
      <c r="I126" s="57">
        <f>컴퓨터!C24</f>
        <v>40</v>
      </c>
      <c r="J126" s="57">
        <f>컴퓨터!C25</f>
        <v>46</v>
      </c>
      <c r="K126" s="97"/>
      <c r="L126" s="97"/>
      <c r="M126" s="100"/>
    </row>
    <row r="127" spans="1:13" ht="15" customHeight="1">
      <c r="A127" s="94"/>
      <c r="B127" s="58" t="s">
        <v>71</v>
      </c>
      <c r="C127" s="57">
        <f>컴퓨터!D18</f>
        <v>2</v>
      </c>
      <c r="D127" s="57">
        <f>컴퓨터!D19</f>
        <v>5</v>
      </c>
      <c r="E127" s="57">
        <f>컴퓨터!D20</f>
        <v>5</v>
      </c>
      <c r="F127" s="57">
        <f>컴퓨터!D21</f>
        <v>7</v>
      </c>
      <c r="G127" s="57">
        <f>컴퓨터!D22</f>
        <v>8</v>
      </c>
      <c r="H127" s="57">
        <f>컴퓨터!D23</f>
        <v>10</v>
      </c>
      <c r="I127" s="57">
        <f>컴퓨터!D24</f>
        <v>8</v>
      </c>
      <c r="J127" s="57">
        <f>컴퓨터!D25</f>
        <v>9</v>
      </c>
      <c r="K127" s="97"/>
      <c r="L127" s="97"/>
      <c r="M127" s="100"/>
    </row>
    <row r="128" spans="1:13" ht="15" customHeight="1">
      <c r="A128" s="94"/>
      <c r="B128" s="58" t="s">
        <v>66</v>
      </c>
      <c r="C128" s="57">
        <f>컴퓨터!E18</f>
        <v>0</v>
      </c>
      <c r="D128" s="57">
        <f>컴퓨터!E19</f>
        <v>0</v>
      </c>
      <c r="E128" s="57">
        <f>컴퓨터!E20</f>
        <v>0</v>
      </c>
      <c r="F128" s="57">
        <f>컴퓨터!E21</f>
        <v>0</v>
      </c>
      <c r="G128" s="57">
        <f>컴퓨터!E22</f>
        <v>0</v>
      </c>
      <c r="H128" s="57">
        <f>컴퓨터!E23</f>
        <v>0</v>
      </c>
      <c r="I128" s="57">
        <f>컴퓨터!E24</f>
        <v>0</v>
      </c>
      <c r="J128" s="57">
        <f>컴퓨터!E25</f>
        <v>0</v>
      </c>
      <c r="K128" s="97"/>
      <c r="L128" s="97"/>
      <c r="M128" s="100"/>
    </row>
    <row r="129" spans="1:13" ht="24.95" customHeight="1">
      <c r="A129" s="94"/>
      <c r="B129" s="38" t="s">
        <v>104</v>
      </c>
      <c r="C129" s="50">
        <f>컴퓨터!F18</f>
        <v>0</v>
      </c>
      <c r="D129" s="50">
        <f>컴퓨터!F19</f>
        <v>0</v>
      </c>
      <c r="E129" s="50">
        <f>컴퓨터!F20</f>
        <v>0</v>
      </c>
      <c r="F129" s="50">
        <f>컴퓨터!F21</f>
        <v>0</v>
      </c>
      <c r="G129" s="50">
        <f>컴퓨터!F22</f>
        <v>0</v>
      </c>
      <c r="H129" s="50">
        <f>컴퓨터!F23</f>
        <v>0</v>
      </c>
      <c r="I129" s="50">
        <f>컴퓨터!F24</f>
        <v>0</v>
      </c>
      <c r="J129" s="50">
        <f>컴퓨터!F25</f>
        <v>0</v>
      </c>
      <c r="K129" s="97"/>
      <c r="L129" s="97"/>
      <c r="M129" s="100"/>
    </row>
    <row r="130" spans="1:13" ht="21" customHeight="1">
      <c r="A130" s="95"/>
      <c r="B130" s="35" t="s">
        <v>114</v>
      </c>
      <c r="C130" s="37">
        <f>컴퓨터!G18</f>
        <v>0.9055555555555556</v>
      </c>
      <c r="D130" s="37">
        <f>컴퓨터!G19</f>
        <v>0.8981481481481481</v>
      </c>
      <c r="E130" s="37">
        <f>컴퓨터!G20</f>
        <v>0.9018518518518519</v>
      </c>
      <c r="F130" s="37">
        <f>컴퓨터!G21</f>
        <v>0.8925925925925926</v>
      </c>
      <c r="G130" s="37">
        <f>컴퓨터!G22</f>
        <v>0.888888888888889</v>
      </c>
      <c r="H130" s="37">
        <f>컴퓨터!G23</f>
        <v>0.8814814814814815</v>
      </c>
      <c r="I130" s="37">
        <f>컴퓨터!G24</f>
        <v>0.8962962962962964</v>
      </c>
      <c r="J130" s="37">
        <f>컴퓨터!G25</f>
        <v>0.8814814814814815</v>
      </c>
      <c r="K130" s="98"/>
      <c r="L130" s="98"/>
      <c r="M130" s="101"/>
    </row>
    <row r="131" spans="1:13" ht="13.55">
      <c r="A131" s="92" t="s">
        <v>98</v>
      </c>
      <c r="B131" s="60" t="s">
        <v>107</v>
      </c>
      <c r="C131" s="57">
        <f>로봇과학!B18</f>
        <v>17</v>
      </c>
      <c r="D131" s="57">
        <f>로봇과학!B19</f>
        <v>16</v>
      </c>
      <c r="E131" s="57">
        <f>로봇과학!B20</f>
        <v>16</v>
      </c>
      <c r="F131" s="57">
        <f>로봇과학!B21</f>
        <v>16</v>
      </c>
      <c r="G131" s="57">
        <f>로봇과학!B22</f>
        <v>15</v>
      </c>
      <c r="H131" s="57">
        <f>로봇과학!B23</f>
        <v>15</v>
      </c>
      <c r="I131" s="57">
        <f>로봇과학!B24</f>
        <v>17</v>
      </c>
      <c r="J131" s="57">
        <f>로봇과학!B25</f>
        <v>16</v>
      </c>
      <c r="K131" s="79">
        <v>28</v>
      </c>
      <c r="L131" s="85">
        <f>로봇과학!I17</f>
        <v>25</v>
      </c>
      <c r="M131" s="87">
        <f>로봇과학!G26</f>
        <v>0.915</v>
      </c>
    </row>
    <row r="132" spans="1:13" ht="16.5">
      <c r="A132" s="69"/>
      <c r="B132" s="58" t="s">
        <v>74</v>
      </c>
      <c r="C132" s="57">
        <f>로봇과학!C18</f>
        <v>6</v>
      </c>
      <c r="D132" s="57">
        <f>로봇과학!C19</f>
        <v>8</v>
      </c>
      <c r="E132" s="57">
        <f>로봇과학!C20</f>
        <v>8</v>
      </c>
      <c r="F132" s="57">
        <f>로봇과학!C21</f>
        <v>8</v>
      </c>
      <c r="G132" s="57">
        <f>로봇과학!C22</f>
        <v>6</v>
      </c>
      <c r="H132" s="57">
        <f>로봇과학!C23</f>
        <v>9</v>
      </c>
      <c r="I132" s="57">
        <f>로봇과학!C24</f>
        <v>7</v>
      </c>
      <c r="J132" s="57">
        <f>로봇과학!C25</f>
        <v>7</v>
      </c>
      <c r="K132" s="72"/>
      <c r="L132" s="85"/>
      <c r="M132" s="87"/>
    </row>
    <row r="133" spans="1:13" ht="16.5">
      <c r="A133" s="69"/>
      <c r="B133" s="58" t="s">
        <v>71</v>
      </c>
      <c r="C133" s="57">
        <f>로봇과학!D18</f>
        <v>2</v>
      </c>
      <c r="D133" s="57">
        <f>로봇과학!D19</f>
        <v>1</v>
      </c>
      <c r="E133" s="57">
        <f>로봇과학!D20</f>
        <v>1</v>
      </c>
      <c r="F133" s="57">
        <f>로봇과학!D21</f>
        <v>1</v>
      </c>
      <c r="G133" s="57">
        <f>로봇과학!D22</f>
        <v>4</v>
      </c>
      <c r="H133" s="57">
        <f>로봇과학!D23</f>
        <v>1</v>
      </c>
      <c r="I133" s="57">
        <f>로봇과학!D24</f>
        <v>1</v>
      </c>
      <c r="J133" s="57">
        <f>로봇과학!D25</f>
        <v>2</v>
      </c>
      <c r="K133" s="72"/>
      <c r="L133" s="85"/>
      <c r="M133" s="87"/>
    </row>
    <row r="134" spans="1:13" ht="16.5">
      <c r="A134" s="69"/>
      <c r="B134" s="44" t="s">
        <v>66</v>
      </c>
      <c r="C134" s="43">
        <f>로봇과학!E18</f>
        <v>0</v>
      </c>
      <c r="D134" s="43">
        <f>로봇과학!E19</f>
        <v>0</v>
      </c>
      <c r="E134" s="43">
        <f>로봇과학!E20</f>
        <v>0</v>
      </c>
      <c r="F134" s="43">
        <f>로봇과학!E21</f>
        <v>0</v>
      </c>
      <c r="G134" s="43">
        <f>로봇과학!E22</f>
        <v>0</v>
      </c>
      <c r="H134" s="43">
        <f>로봇과학!E23</f>
        <v>0</v>
      </c>
      <c r="I134" s="43">
        <f>로봇과학!E24</f>
        <v>0</v>
      </c>
      <c r="J134" s="43">
        <f>로봇과학!E25</f>
        <v>0</v>
      </c>
      <c r="K134" s="72"/>
      <c r="L134" s="85"/>
      <c r="M134" s="87"/>
    </row>
    <row r="135" spans="1:13" ht="16.5">
      <c r="A135" s="69"/>
      <c r="B135" s="46" t="s">
        <v>104</v>
      </c>
      <c r="C135" s="50">
        <f>로봇과학!F18</f>
        <v>0</v>
      </c>
      <c r="D135" s="50">
        <f>로봇과학!F19</f>
        <v>0</v>
      </c>
      <c r="E135" s="50">
        <f>로봇과학!F20</f>
        <v>0</v>
      </c>
      <c r="F135" s="50">
        <f>로봇과학!F21</f>
        <v>0</v>
      </c>
      <c r="G135" s="50">
        <f>로봇과학!F22</f>
        <v>0</v>
      </c>
      <c r="H135" s="50">
        <f>로봇과학!F23</f>
        <v>0</v>
      </c>
      <c r="I135" s="50">
        <f>로봇과학!F24</f>
        <v>0</v>
      </c>
      <c r="J135" s="50">
        <f>로봇과학!F25</f>
        <v>0</v>
      </c>
      <c r="K135" s="72"/>
      <c r="L135" s="85"/>
      <c r="M135" s="87"/>
    </row>
    <row r="136" spans="1:13" ht="13.55">
      <c r="A136" s="89"/>
      <c r="B136" s="36" t="s">
        <v>114</v>
      </c>
      <c r="C136" s="37">
        <f>로봇과학!G18</f>
        <v>0.9199999999999999</v>
      </c>
      <c r="D136" s="37">
        <f>로봇과학!G19</f>
        <v>0.9199999999999999</v>
      </c>
      <c r="E136" s="37">
        <f>로봇과학!G20</f>
        <v>0.9199999999999999</v>
      </c>
      <c r="F136" s="37">
        <f>로봇과학!G21</f>
        <v>0.9199999999999999</v>
      </c>
      <c r="G136" s="37">
        <f>로봇과학!G22</f>
        <v>0.8880000000000001</v>
      </c>
      <c r="H136" s="37">
        <f>로봇과학!G23</f>
        <v>0.9119999999999999</v>
      </c>
      <c r="I136" s="37">
        <f>로봇과학!G24</f>
        <v>0.9279999999999999</v>
      </c>
      <c r="J136" s="37">
        <f>로봇과학!G25</f>
        <v>0.9119999999999999</v>
      </c>
      <c r="K136" s="90"/>
      <c r="L136" s="85"/>
      <c r="M136" s="87"/>
    </row>
    <row r="137" spans="1:13" ht="13.55">
      <c r="A137" s="92" t="s">
        <v>67</v>
      </c>
      <c r="B137" s="45" t="s">
        <v>107</v>
      </c>
      <c r="C137" s="43">
        <f>코딩!B18</f>
        <v>10</v>
      </c>
      <c r="D137" s="43">
        <f>코딩!B19</f>
        <v>7</v>
      </c>
      <c r="E137" s="43">
        <f>코딩!B20</f>
        <v>8</v>
      </c>
      <c r="F137" s="43">
        <f>코딩!B21</f>
        <v>8</v>
      </c>
      <c r="G137" s="43">
        <f>코딩!B22</f>
        <v>8</v>
      </c>
      <c r="H137" s="43">
        <f>코딩!B23</f>
        <v>8</v>
      </c>
      <c r="I137" s="43">
        <f>코딩!B24</f>
        <v>7</v>
      </c>
      <c r="J137" s="43">
        <f>코딩!B25</f>
        <v>5</v>
      </c>
      <c r="K137" s="79">
        <v>22</v>
      </c>
      <c r="L137" s="85">
        <f>코딩!I17</f>
        <v>14</v>
      </c>
      <c r="M137" s="87">
        <f>코딩!G26</f>
        <v>0.9053571428571429</v>
      </c>
    </row>
    <row r="138" spans="1:13" ht="16.5">
      <c r="A138" s="69"/>
      <c r="B138" s="44" t="s">
        <v>74</v>
      </c>
      <c r="C138" s="43">
        <f>코딩!C18</f>
        <v>4</v>
      </c>
      <c r="D138" s="43">
        <f>코딩!C19</f>
        <v>7</v>
      </c>
      <c r="E138" s="43">
        <f>코딩!C20</f>
        <v>6</v>
      </c>
      <c r="F138" s="43">
        <f>코딩!C21</f>
        <v>6</v>
      </c>
      <c r="G138" s="43">
        <f>코딩!C22</f>
        <v>5</v>
      </c>
      <c r="H138" s="43">
        <f>코딩!C23</f>
        <v>5</v>
      </c>
      <c r="I138" s="43">
        <f>코딩!C24</f>
        <v>7</v>
      </c>
      <c r="J138" s="43">
        <f>코딩!C25</f>
        <v>9</v>
      </c>
      <c r="K138" s="72"/>
      <c r="L138" s="85"/>
      <c r="M138" s="87"/>
    </row>
    <row r="139" spans="1:13" ht="16.5">
      <c r="A139" s="69"/>
      <c r="B139" s="44" t="s">
        <v>71</v>
      </c>
      <c r="C139" s="43">
        <f>코딩!D18</f>
        <v>0</v>
      </c>
      <c r="D139" s="43">
        <f>코딩!D19</f>
        <v>0</v>
      </c>
      <c r="E139" s="43">
        <f>코딩!D20</f>
        <v>0</v>
      </c>
      <c r="F139" s="43">
        <f>코딩!D21</f>
        <v>0</v>
      </c>
      <c r="G139" s="43">
        <f>코딩!D22</f>
        <v>1</v>
      </c>
      <c r="H139" s="43">
        <f>코딩!D23</f>
        <v>1</v>
      </c>
      <c r="I139" s="43">
        <f>코딩!D24</f>
        <v>0</v>
      </c>
      <c r="J139" s="43">
        <f>코딩!D25</f>
        <v>0</v>
      </c>
      <c r="K139" s="72"/>
      <c r="L139" s="85"/>
      <c r="M139" s="87"/>
    </row>
    <row r="140" spans="1:13" ht="16.5">
      <c r="A140" s="69"/>
      <c r="B140" s="44" t="s">
        <v>66</v>
      </c>
      <c r="C140" s="43">
        <f>코딩!E18</f>
        <v>0</v>
      </c>
      <c r="D140" s="43">
        <f>코딩!E19</f>
        <v>0</v>
      </c>
      <c r="E140" s="43">
        <f>코딩!E20</f>
        <v>0</v>
      </c>
      <c r="F140" s="43">
        <f>코딩!E21</f>
        <v>0</v>
      </c>
      <c r="G140" s="43">
        <f>코딩!E22</f>
        <v>0</v>
      </c>
      <c r="H140" s="43">
        <f>코딩!E23</f>
        <v>0</v>
      </c>
      <c r="I140" s="43">
        <f>코딩!E24</f>
        <v>0</v>
      </c>
      <c r="J140" s="43">
        <f>코딩!E25</f>
        <v>0</v>
      </c>
      <c r="K140" s="72"/>
      <c r="L140" s="85"/>
      <c r="M140" s="87"/>
    </row>
    <row r="141" spans="1:13" ht="16.5">
      <c r="A141" s="69"/>
      <c r="B141" s="38" t="s">
        <v>104</v>
      </c>
      <c r="C141" s="50">
        <f>코딩!F18</f>
        <v>0</v>
      </c>
      <c r="D141" s="50">
        <f>코딩!F19</f>
        <v>0</v>
      </c>
      <c r="E141" s="50">
        <f>코딩!F20</f>
        <v>0</v>
      </c>
      <c r="F141" s="50">
        <f>코딩!F21</f>
        <v>0</v>
      </c>
      <c r="G141" s="50">
        <f>코딩!F22</f>
        <v>0</v>
      </c>
      <c r="H141" s="50">
        <f>코딩!F23</f>
        <v>0</v>
      </c>
      <c r="I141" s="50">
        <f>코딩!F24</f>
        <v>0</v>
      </c>
      <c r="J141" s="50">
        <f>코딩!F25</f>
        <v>0</v>
      </c>
      <c r="K141" s="72"/>
      <c r="L141" s="85"/>
      <c r="M141" s="87"/>
    </row>
    <row r="142" spans="1:13" ht="13.55">
      <c r="A142" s="89"/>
      <c r="B142" s="35" t="s">
        <v>114</v>
      </c>
      <c r="C142" s="37">
        <f>코딩!G18</f>
        <v>0.9428571428571428</v>
      </c>
      <c r="D142" s="37">
        <f>코딩!G19</f>
        <v>0.9</v>
      </c>
      <c r="E142" s="37">
        <f>코딩!G20</f>
        <v>0.9142857142857143</v>
      </c>
      <c r="F142" s="37">
        <f>코딩!G21</f>
        <v>0.9142857142857143</v>
      </c>
      <c r="G142" s="37">
        <f>코딩!G22</f>
        <v>0.9</v>
      </c>
      <c r="H142" s="37">
        <f>코딩!G23</f>
        <v>0.9</v>
      </c>
      <c r="I142" s="37">
        <f>코딩!G24</f>
        <v>0.9</v>
      </c>
      <c r="J142" s="37">
        <f>코딩!G25</f>
        <v>0.8714285714285713</v>
      </c>
      <c r="K142" s="90"/>
      <c r="L142" s="85"/>
      <c r="M142" s="87"/>
    </row>
    <row r="143" spans="1:13" ht="13.55">
      <c r="A143" s="92" t="s">
        <v>16</v>
      </c>
      <c r="B143" s="45" t="s">
        <v>107</v>
      </c>
      <c r="C143" s="43">
        <f>영어!B18</f>
        <v>16</v>
      </c>
      <c r="D143" s="43">
        <f>영어!B19</f>
        <v>12</v>
      </c>
      <c r="E143" s="43">
        <f>영어!B20</f>
        <v>11</v>
      </c>
      <c r="F143" s="43">
        <f>영어!B21</f>
        <v>9</v>
      </c>
      <c r="G143" s="43">
        <f>영어!B22</f>
        <v>8</v>
      </c>
      <c r="H143" s="43">
        <f>영어!B23</f>
        <v>9</v>
      </c>
      <c r="I143" s="43">
        <f>영어!B24</f>
        <v>9</v>
      </c>
      <c r="J143" s="43">
        <f>영어!B25</f>
        <v>11</v>
      </c>
      <c r="K143" s="79">
        <v>44</v>
      </c>
      <c r="L143" s="85">
        <f>영어!I17</f>
        <v>25</v>
      </c>
      <c r="M143" s="87">
        <f>영어!G26</f>
        <v>0.8640000000000001</v>
      </c>
    </row>
    <row r="144" spans="1:13" ht="16.5">
      <c r="A144" s="69"/>
      <c r="B144" s="44" t="s">
        <v>74</v>
      </c>
      <c r="C144" s="43">
        <f>영어!C18</f>
        <v>8</v>
      </c>
      <c r="D144" s="43">
        <f>영어!C19</f>
        <v>11</v>
      </c>
      <c r="E144" s="43">
        <f>영어!C20</f>
        <v>13</v>
      </c>
      <c r="F144" s="43">
        <f>영어!C21</f>
        <v>12</v>
      </c>
      <c r="G144" s="43">
        <f>영어!C22</f>
        <v>15</v>
      </c>
      <c r="H144" s="43">
        <f>영어!C23</f>
        <v>12</v>
      </c>
      <c r="I144" s="43">
        <f>영어!C24</f>
        <v>12</v>
      </c>
      <c r="J144" s="43">
        <f>영어!C25</f>
        <v>11</v>
      </c>
      <c r="K144" s="72"/>
      <c r="L144" s="85"/>
      <c r="M144" s="87"/>
    </row>
    <row r="145" spans="1:13" ht="16.5">
      <c r="A145" s="69"/>
      <c r="B145" s="44" t="s">
        <v>71</v>
      </c>
      <c r="C145" s="43">
        <f>영어!D18</f>
        <v>1</v>
      </c>
      <c r="D145" s="43">
        <f>영어!D19</f>
        <v>2</v>
      </c>
      <c r="E145" s="43">
        <f>영어!D20</f>
        <v>1</v>
      </c>
      <c r="F145" s="43">
        <f>영어!D21</f>
        <v>4</v>
      </c>
      <c r="G145" s="43">
        <f>영어!D22</f>
        <v>2</v>
      </c>
      <c r="H145" s="43">
        <f>영어!D23</f>
        <v>4</v>
      </c>
      <c r="I145" s="43">
        <f>영어!D24</f>
        <v>4</v>
      </c>
      <c r="J145" s="43">
        <f>영어!D25</f>
        <v>3</v>
      </c>
      <c r="K145" s="72"/>
      <c r="L145" s="85"/>
      <c r="M145" s="87"/>
    </row>
    <row r="146" spans="1:13" ht="16.5">
      <c r="A146" s="69"/>
      <c r="B146" s="44" t="s">
        <v>66</v>
      </c>
      <c r="C146" s="43">
        <f>영어!E18</f>
        <v>0</v>
      </c>
      <c r="D146" s="43">
        <f>영어!E19</f>
        <v>0</v>
      </c>
      <c r="E146" s="43">
        <f>영어!E20</f>
        <v>0</v>
      </c>
      <c r="F146" s="43">
        <f>영어!E21</f>
        <v>0</v>
      </c>
      <c r="G146" s="43">
        <f>영어!E22</f>
        <v>0</v>
      </c>
      <c r="H146" s="43">
        <f>영어!E23</f>
        <v>0</v>
      </c>
      <c r="I146" s="43">
        <f>영어!E24</f>
        <v>0</v>
      </c>
      <c r="J146" s="43">
        <f>영어!E25</f>
        <v>0</v>
      </c>
      <c r="K146" s="72"/>
      <c r="L146" s="85"/>
      <c r="M146" s="87"/>
    </row>
    <row r="147" spans="1:13" ht="16.5">
      <c r="A147" s="69"/>
      <c r="B147" s="46" t="s">
        <v>104</v>
      </c>
      <c r="C147" s="50">
        <f>영어!F18</f>
        <v>0</v>
      </c>
      <c r="D147" s="50">
        <f>영어!F19</f>
        <v>0</v>
      </c>
      <c r="E147" s="50">
        <f>영어!F20</f>
        <v>0</v>
      </c>
      <c r="F147" s="50">
        <f>영어!F21</f>
        <v>0</v>
      </c>
      <c r="G147" s="50">
        <f>영어!F22</f>
        <v>0</v>
      </c>
      <c r="H147" s="50">
        <f>영어!F23</f>
        <v>0</v>
      </c>
      <c r="I147" s="50">
        <f>영어!F24</f>
        <v>0</v>
      </c>
      <c r="J147" s="50">
        <f>영어!F25</f>
        <v>0</v>
      </c>
      <c r="K147" s="72"/>
      <c r="L147" s="85"/>
      <c r="M147" s="87"/>
    </row>
    <row r="148" spans="1:13" ht="13.55">
      <c r="A148" s="89"/>
      <c r="B148" s="36" t="s">
        <v>114</v>
      </c>
      <c r="C148" s="37">
        <f>영어!G18</f>
        <v>0.9199999999999999</v>
      </c>
      <c r="D148" s="37">
        <f>영어!G19</f>
        <v>0.8800000000000001</v>
      </c>
      <c r="E148" s="37">
        <f>영어!G20</f>
        <v>0.8800000000000001</v>
      </c>
      <c r="F148" s="37">
        <f>영어!G21</f>
        <v>0.8400000000000001</v>
      </c>
      <c r="G148" s="37">
        <f>영어!G22</f>
        <v>0.8480000000000001</v>
      </c>
      <c r="H148" s="37">
        <f>영어!G23</f>
        <v>0.8400000000000001</v>
      </c>
      <c r="I148" s="37">
        <f>영어!G24</f>
        <v>0.8400000000000001</v>
      </c>
      <c r="J148" s="37">
        <f>영어!G25</f>
        <v>0.8640000000000001</v>
      </c>
      <c r="K148" s="90"/>
      <c r="L148" s="85"/>
      <c r="M148" s="87"/>
    </row>
    <row r="149" spans="1:13" ht="16.5">
      <c r="A149" s="91" t="s">
        <v>106</v>
      </c>
      <c r="B149" s="43" t="s">
        <v>107</v>
      </c>
      <c r="C149" s="43">
        <f>주산암산!B18</f>
        <v>5</v>
      </c>
      <c r="D149" s="43">
        <f>주산암산!B19</f>
        <v>5</v>
      </c>
      <c r="E149" s="43">
        <f>주산암산!B20</f>
        <v>5</v>
      </c>
      <c r="F149" s="43">
        <f>주산암산!B21</f>
        <v>4</v>
      </c>
      <c r="G149" s="43">
        <f>주산암산!B22</f>
        <v>4</v>
      </c>
      <c r="H149" s="43">
        <f>주산암산!B23</f>
        <v>4</v>
      </c>
      <c r="I149" s="43">
        <f>주산암산!B24</f>
        <v>4</v>
      </c>
      <c r="J149" s="43">
        <f>주산암산!B25</f>
        <v>4</v>
      </c>
      <c r="K149" s="71">
        <v>17</v>
      </c>
      <c r="L149" s="85">
        <f>주산암산!I17</f>
        <v>7</v>
      </c>
      <c r="M149" s="87">
        <f>주산암산!G26</f>
        <v>0.9107142857142858</v>
      </c>
    </row>
    <row r="150" spans="1:13" ht="16.5">
      <c r="A150" s="69"/>
      <c r="B150" s="44" t="s">
        <v>74</v>
      </c>
      <c r="C150" s="43">
        <f>주산암산!C18</f>
        <v>2</v>
      </c>
      <c r="D150" s="43">
        <f>주산암산!C19</f>
        <v>2</v>
      </c>
      <c r="E150" s="43">
        <f>주산암산!C20</f>
        <v>2</v>
      </c>
      <c r="F150" s="43">
        <f>주산암산!C21</f>
        <v>2</v>
      </c>
      <c r="G150" s="43">
        <f>주산암산!C22</f>
        <v>2</v>
      </c>
      <c r="H150" s="43">
        <f>주산암산!C23</f>
        <v>2</v>
      </c>
      <c r="I150" s="43">
        <f>주산암산!C24</f>
        <v>2</v>
      </c>
      <c r="J150" s="43">
        <f>주산암산!C25</f>
        <v>3</v>
      </c>
      <c r="K150" s="72"/>
      <c r="L150" s="85"/>
      <c r="M150" s="87"/>
    </row>
    <row r="151" spans="1:13" ht="16.5">
      <c r="A151" s="69"/>
      <c r="B151" s="44" t="s">
        <v>71</v>
      </c>
      <c r="C151" s="43">
        <f>주산암산!D18</f>
        <v>0</v>
      </c>
      <c r="D151" s="43">
        <f>주산암산!D19</f>
        <v>0</v>
      </c>
      <c r="E151" s="43">
        <f>주산암산!D20</f>
        <v>0</v>
      </c>
      <c r="F151" s="43">
        <f>주산암산!D21</f>
        <v>1</v>
      </c>
      <c r="G151" s="43">
        <f>주산암산!D22</f>
        <v>1</v>
      </c>
      <c r="H151" s="43">
        <f>주산암산!D23</f>
        <v>1</v>
      </c>
      <c r="I151" s="43">
        <f>주산암산!D24</f>
        <v>1</v>
      </c>
      <c r="J151" s="43">
        <f>주산암산!D25</f>
        <v>0</v>
      </c>
      <c r="K151" s="72"/>
      <c r="L151" s="85"/>
      <c r="M151" s="87"/>
    </row>
    <row r="152" spans="1:13" ht="16.5">
      <c r="A152" s="69"/>
      <c r="B152" s="44" t="s">
        <v>66</v>
      </c>
      <c r="C152" s="43">
        <f>주산암산!E18</f>
        <v>0</v>
      </c>
      <c r="D152" s="43">
        <f>주산암산!E19</f>
        <v>0</v>
      </c>
      <c r="E152" s="43">
        <f>주산암산!E20</f>
        <v>0</v>
      </c>
      <c r="F152" s="43">
        <f>주산암산!E21</f>
        <v>0</v>
      </c>
      <c r="G152" s="43">
        <f>주산암산!E22</f>
        <v>0</v>
      </c>
      <c r="H152" s="43">
        <f>주산암산!E23</f>
        <v>0</v>
      </c>
      <c r="I152" s="43">
        <f>주산암산!E24</f>
        <v>0</v>
      </c>
      <c r="J152" s="43">
        <f>주산암산!E25</f>
        <v>0</v>
      </c>
      <c r="K152" s="72"/>
      <c r="L152" s="85"/>
      <c r="M152" s="87"/>
    </row>
    <row r="153" spans="1:13" ht="16.5">
      <c r="A153" s="69"/>
      <c r="B153" s="38" t="s">
        <v>104</v>
      </c>
      <c r="C153" s="50">
        <f>주산암산!F18</f>
        <v>0</v>
      </c>
      <c r="D153" s="50">
        <f>주산암산!F19</f>
        <v>0</v>
      </c>
      <c r="E153" s="50">
        <f>주산암산!F20</f>
        <v>0</v>
      </c>
      <c r="F153" s="50">
        <f>주산암산!F21</f>
        <v>0</v>
      </c>
      <c r="G153" s="50">
        <f>주산암산!F22</f>
        <v>0</v>
      </c>
      <c r="H153" s="50">
        <f>주산암산!F23</f>
        <v>0</v>
      </c>
      <c r="I153" s="50">
        <f>주산암산!F24</f>
        <v>0</v>
      </c>
      <c r="J153" s="50">
        <f>주산암산!F25</f>
        <v>0</v>
      </c>
      <c r="K153" s="72"/>
      <c r="L153" s="85"/>
      <c r="M153" s="87"/>
    </row>
    <row r="154" spans="1:13" ht="13.55">
      <c r="A154" s="70"/>
      <c r="B154" s="50" t="s">
        <v>114</v>
      </c>
      <c r="C154" s="37">
        <f>주산암산!G18</f>
        <v>0.9428571428571428</v>
      </c>
      <c r="D154" s="37">
        <f>주산암산!G19</f>
        <v>0.9428571428571428</v>
      </c>
      <c r="E154" s="37">
        <f>주산암산!G20</f>
        <v>0.9428571428571428</v>
      </c>
      <c r="F154" s="37">
        <f>주산암산!G21</f>
        <v>0.8857142857142858</v>
      </c>
      <c r="G154" s="37">
        <f>주산암산!G22</f>
        <v>0.8857142857142858</v>
      </c>
      <c r="H154" s="37">
        <f>주산암산!G23</f>
        <v>0.8857142857142858</v>
      </c>
      <c r="I154" s="37">
        <f>주산암산!G24</f>
        <v>0.8857142857142858</v>
      </c>
      <c r="J154" s="37">
        <f>주산암산!G25</f>
        <v>0.9142857142857143</v>
      </c>
      <c r="K154" s="73"/>
      <c r="L154" s="85"/>
      <c r="M154" s="87"/>
    </row>
    <row r="155" spans="1:13" ht="13.55">
      <c r="A155" s="92" t="s">
        <v>15</v>
      </c>
      <c r="B155" s="45" t="s">
        <v>107</v>
      </c>
      <c r="C155" s="43">
        <f>수학!B18</f>
        <v>20</v>
      </c>
      <c r="D155" s="43">
        <f>수학!B19</f>
        <v>21</v>
      </c>
      <c r="E155" s="43">
        <f>수학!B20</f>
        <v>20</v>
      </c>
      <c r="F155" s="43">
        <f>수학!B21</f>
        <v>18</v>
      </c>
      <c r="G155" s="43">
        <f>수학!B22</f>
        <v>19</v>
      </c>
      <c r="H155" s="43">
        <f>수학!B23</f>
        <v>18</v>
      </c>
      <c r="I155" s="43">
        <f>수학!B24</f>
        <v>18</v>
      </c>
      <c r="J155" s="43">
        <f>수학!B25</f>
        <v>19</v>
      </c>
      <c r="K155" s="79">
        <v>33</v>
      </c>
      <c r="L155" s="85">
        <f>수학!I17</f>
        <v>27</v>
      </c>
      <c r="M155" s="87">
        <f>수학!G26</f>
        <v>0.9379629629629628</v>
      </c>
    </row>
    <row r="156" spans="1:13" ht="16.5">
      <c r="A156" s="69"/>
      <c r="B156" s="44" t="s">
        <v>74</v>
      </c>
      <c r="C156" s="43">
        <f>수학!C18</f>
        <v>7</v>
      </c>
      <c r="D156" s="43">
        <f>수학!C19</f>
        <v>5</v>
      </c>
      <c r="E156" s="43">
        <f>수학!C20</f>
        <v>7</v>
      </c>
      <c r="F156" s="43">
        <f>수학!C21</f>
        <v>8</v>
      </c>
      <c r="G156" s="43">
        <f>수학!C22</f>
        <v>8</v>
      </c>
      <c r="H156" s="43">
        <f>수학!C23</f>
        <v>8</v>
      </c>
      <c r="I156" s="43">
        <f>수학!C24</f>
        <v>8</v>
      </c>
      <c r="J156" s="43">
        <f>수학!C25</f>
        <v>8</v>
      </c>
      <c r="K156" s="72"/>
      <c r="L156" s="85"/>
      <c r="M156" s="87"/>
    </row>
    <row r="157" spans="1:13" ht="16.5">
      <c r="A157" s="69"/>
      <c r="B157" s="44" t="s">
        <v>71</v>
      </c>
      <c r="C157" s="43">
        <f>수학!D18</f>
        <v>0</v>
      </c>
      <c r="D157" s="43">
        <f>수학!D19</f>
        <v>1</v>
      </c>
      <c r="E157" s="43">
        <f>수학!D20</f>
        <v>0</v>
      </c>
      <c r="F157" s="43">
        <f>수학!D21</f>
        <v>1</v>
      </c>
      <c r="G157" s="43">
        <f>수학!D22</f>
        <v>0</v>
      </c>
      <c r="H157" s="43">
        <f>수학!D23</f>
        <v>1</v>
      </c>
      <c r="I157" s="43">
        <f>수학!D24</f>
        <v>1</v>
      </c>
      <c r="J157" s="43">
        <f>수학!D25</f>
        <v>0</v>
      </c>
      <c r="K157" s="72"/>
      <c r="L157" s="85"/>
      <c r="M157" s="87"/>
    </row>
    <row r="158" spans="1:13" ht="16.5">
      <c r="A158" s="69"/>
      <c r="B158" s="44" t="s">
        <v>66</v>
      </c>
      <c r="C158" s="43">
        <f>수학!E18</f>
        <v>0</v>
      </c>
      <c r="D158" s="43">
        <f>수학!E19</f>
        <v>0</v>
      </c>
      <c r="E158" s="43">
        <f>수학!E20</f>
        <v>0</v>
      </c>
      <c r="F158" s="43">
        <f>수학!E21</f>
        <v>0</v>
      </c>
      <c r="G158" s="43">
        <f>수학!E22</f>
        <v>0</v>
      </c>
      <c r="H158" s="43">
        <f>수학!E23</f>
        <v>0</v>
      </c>
      <c r="I158" s="43">
        <f>수학!E24</f>
        <v>0</v>
      </c>
      <c r="J158" s="43">
        <f>수학!E25</f>
        <v>0</v>
      </c>
      <c r="K158" s="72"/>
      <c r="L158" s="85"/>
      <c r="M158" s="87"/>
    </row>
    <row r="159" spans="1:13" ht="16.5">
      <c r="A159" s="69"/>
      <c r="B159" s="46" t="s">
        <v>104</v>
      </c>
      <c r="C159" s="50">
        <f>수학!F18</f>
        <v>0</v>
      </c>
      <c r="D159" s="50">
        <f>수학!F19</f>
        <v>0</v>
      </c>
      <c r="E159" s="50">
        <f>수학!F20</f>
        <v>0</v>
      </c>
      <c r="F159" s="50">
        <f>수학!F21</f>
        <v>0</v>
      </c>
      <c r="G159" s="50">
        <f>수학!F22</f>
        <v>0</v>
      </c>
      <c r="H159" s="50">
        <f>수학!F23</f>
        <v>0</v>
      </c>
      <c r="I159" s="50">
        <f>수학!F24</f>
        <v>0</v>
      </c>
      <c r="J159" s="50">
        <f>수학!F25</f>
        <v>0</v>
      </c>
      <c r="K159" s="72"/>
      <c r="L159" s="85"/>
      <c r="M159" s="87"/>
    </row>
    <row r="160" spans="1:13" ht="13.55">
      <c r="A160" s="89"/>
      <c r="B160" s="36" t="s">
        <v>114</v>
      </c>
      <c r="C160" s="37">
        <f>수학!G18</f>
        <v>0.9481481481481481</v>
      </c>
      <c r="D160" s="37">
        <f>수학!G19</f>
        <v>0.9481481481481481</v>
      </c>
      <c r="E160" s="37">
        <f>수학!G20</f>
        <v>0.9481481481481481</v>
      </c>
      <c r="F160" s="37">
        <f>수학!G21</f>
        <v>0.9259259259259259</v>
      </c>
      <c r="G160" s="37">
        <f>수학!G22</f>
        <v>0.9407407407407407</v>
      </c>
      <c r="H160" s="37">
        <f>수학!G23</f>
        <v>0.9259259259259259</v>
      </c>
      <c r="I160" s="37">
        <f>수학!G24</f>
        <v>0.9259259259259259</v>
      </c>
      <c r="J160" s="37">
        <f>수학!G25</f>
        <v>0.9407407407407407</v>
      </c>
      <c r="K160" s="90"/>
      <c r="L160" s="85"/>
      <c r="M160" s="87"/>
    </row>
    <row r="161" spans="1:13" ht="16.5">
      <c r="A161" s="91" t="s">
        <v>111</v>
      </c>
      <c r="B161" s="43" t="s">
        <v>107</v>
      </c>
      <c r="C161" s="43">
        <f>아동요리!B18</f>
        <v>22</v>
      </c>
      <c r="D161" s="43">
        <f>아동요리!B19</f>
        <v>20</v>
      </c>
      <c r="E161" s="43">
        <f>아동요리!B20</f>
        <v>21</v>
      </c>
      <c r="F161" s="43">
        <f>아동요리!B21</f>
        <v>22</v>
      </c>
      <c r="G161" s="43">
        <f>아동요리!B22</f>
        <v>23</v>
      </c>
      <c r="H161" s="43">
        <f>아동요리!B23</f>
        <v>21</v>
      </c>
      <c r="I161" s="43">
        <f>아동요리!B24</f>
        <v>21</v>
      </c>
      <c r="J161" s="43">
        <f>아동요리!B25</f>
        <v>19</v>
      </c>
      <c r="K161" s="71">
        <v>29</v>
      </c>
      <c r="L161" s="85">
        <f>아동요리!I17</f>
        <v>29</v>
      </c>
      <c r="M161" s="87">
        <f>아동요리!G26</f>
        <v>0.9431034482758621</v>
      </c>
    </row>
    <row r="162" spans="1:13" ht="16.5">
      <c r="A162" s="69"/>
      <c r="B162" s="44" t="s">
        <v>74</v>
      </c>
      <c r="C162" s="43">
        <f>아동요리!C18</f>
        <v>5</v>
      </c>
      <c r="D162" s="43">
        <f>아동요리!C19</f>
        <v>8</v>
      </c>
      <c r="E162" s="43">
        <f>아동요리!C20</f>
        <v>8</v>
      </c>
      <c r="F162" s="43">
        <f>아동요리!C21</f>
        <v>7</v>
      </c>
      <c r="G162" s="43">
        <f>아동요리!C22</f>
        <v>6</v>
      </c>
      <c r="H162" s="43">
        <f>아동요리!C23</f>
        <v>8</v>
      </c>
      <c r="I162" s="43">
        <f>아동요리!C24</f>
        <v>8</v>
      </c>
      <c r="J162" s="43">
        <f>아동요리!C25</f>
        <v>10</v>
      </c>
      <c r="K162" s="72"/>
      <c r="L162" s="85"/>
      <c r="M162" s="87"/>
    </row>
    <row r="163" spans="1:13" ht="16.5">
      <c r="A163" s="69"/>
      <c r="B163" s="44" t="s">
        <v>71</v>
      </c>
      <c r="C163" s="43">
        <f>아동요리!D18</f>
        <v>2</v>
      </c>
      <c r="D163" s="43">
        <f>아동요리!D19</f>
        <v>1</v>
      </c>
      <c r="E163" s="43">
        <f>아동요리!D20</f>
        <v>0</v>
      </c>
      <c r="F163" s="43">
        <f>아동요리!D21</f>
        <v>0</v>
      </c>
      <c r="G163" s="43">
        <f>아동요리!D22</f>
        <v>0</v>
      </c>
      <c r="H163" s="43">
        <f>아동요리!D23</f>
        <v>0</v>
      </c>
      <c r="I163" s="43">
        <f>아동요리!D24</f>
        <v>0</v>
      </c>
      <c r="J163" s="43">
        <f>아동요리!D25</f>
        <v>0</v>
      </c>
      <c r="K163" s="72"/>
      <c r="L163" s="85"/>
      <c r="M163" s="87"/>
    </row>
    <row r="164" spans="1:13" ht="16.5">
      <c r="A164" s="69"/>
      <c r="B164" s="44" t="s">
        <v>66</v>
      </c>
      <c r="C164" s="43">
        <f>아동요리!E18</f>
        <v>0</v>
      </c>
      <c r="D164" s="43">
        <f>아동요리!E19</f>
        <v>0</v>
      </c>
      <c r="E164" s="43">
        <f>아동요리!E20</f>
        <v>0</v>
      </c>
      <c r="F164" s="43">
        <f>아동요리!E21</f>
        <v>0</v>
      </c>
      <c r="G164" s="43">
        <f>아동요리!E22</f>
        <v>0</v>
      </c>
      <c r="H164" s="43">
        <f>아동요리!E23</f>
        <v>0</v>
      </c>
      <c r="I164" s="43">
        <f>아동요리!E24</f>
        <v>0</v>
      </c>
      <c r="J164" s="43">
        <f>아동요리!E25</f>
        <v>0</v>
      </c>
      <c r="K164" s="72"/>
      <c r="L164" s="85"/>
      <c r="M164" s="87"/>
    </row>
    <row r="165" spans="1:13" ht="16.5">
      <c r="A165" s="69"/>
      <c r="B165" s="38" t="s">
        <v>104</v>
      </c>
      <c r="C165" s="50">
        <f>아동요리!F18</f>
        <v>0</v>
      </c>
      <c r="D165" s="50">
        <f>아동요리!F19</f>
        <v>0</v>
      </c>
      <c r="E165" s="50">
        <f>아동요리!F20</f>
        <v>0</v>
      </c>
      <c r="F165" s="50">
        <f>아동요리!F21</f>
        <v>0</v>
      </c>
      <c r="G165" s="50">
        <f>아동요리!F22</f>
        <v>0</v>
      </c>
      <c r="H165" s="50">
        <f>아동요리!F23</f>
        <v>0</v>
      </c>
      <c r="I165" s="50">
        <f>아동요리!F24</f>
        <v>0</v>
      </c>
      <c r="J165" s="50">
        <f>아동요리!F25</f>
        <v>0</v>
      </c>
      <c r="K165" s="72"/>
      <c r="L165" s="85"/>
      <c r="M165" s="87"/>
    </row>
    <row r="166" spans="1:13" ht="13.55">
      <c r="A166" s="70"/>
      <c r="B166" s="50" t="s">
        <v>114</v>
      </c>
      <c r="C166" s="37">
        <f>아동요리!G18</f>
        <v>0.9379310344827585</v>
      </c>
      <c r="D166" s="37">
        <f>아동요리!G19</f>
        <v>0.9310344827586207</v>
      </c>
      <c r="E166" s="37">
        <f>아동요리!G20</f>
        <v>0.9448275862068967</v>
      </c>
      <c r="F166" s="37">
        <f>아동요리!G21</f>
        <v>0.9517241379310345</v>
      </c>
      <c r="G166" s="37">
        <f>아동요리!G22</f>
        <v>0.9586206896551724</v>
      </c>
      <c r="H166" s="37">
        <f>아동요리!G23</f>
        <v>0.9448275862068967</v>
      </c>
      <c r="I166" s="37">
        <f>아동요리!G24</f>
        <v>0.9448275862068967</v>
      </c>
      <c r="J166" s="37">
        <f>아동요리!G25</f>
        <v>0.9310344827586207</v>
      </c>
      <c r="K166" s="73"/>
      <c r="L166" s="85"/>
      <c r="M166" s="87"/>
    </row>
    <row r="167" spans="1:13" ht="13.55">
      <c r="A167" s="92" t="s">
        <v>112</v>
      </c>
      <c r="B167" s="45" t="s">
        <v>107</v>
      </c>
      <c r="C167" s="43">
        <f>역사체험!B18</f>
        <v>8</v>
      </c>
      <c r="D167" s="43">
        <f>역사체험!B19</f>
        <v>6</v>
      </c>
      <c r="E167" s="43">
        <f>역사체험!B20</f>
        <v>7</v>
      </c>
      <c r="F167" s="43">
        <f>역사체험!B21</f>
        <v>7</v>
      </c>
      <c r="G167" s="43">
        <f>역사체험!B22</f>
        <v>7</v>
      </c>
      <c r="H167" s="43">
        <f>역사체험!B23</f>
        <v>6</v>
      </c>
      <c r="I167" s="43">
        <f>역사체험!B24</f>
        <v>7</v>
      </c>
      <c r="J167" s="43">
        <f>역사체험!B25</f>
        <v>7</v>
      </c>
      <c r="K167" s="79">
        <v>18</v>
      </c>
      <c r="L167" s="85">
        <f>역사체험!I17</f>
        <v>9</v>
      </c>
      <c r="M167" s="87">
        <f>역사체험!G26</f>
        <v>0.9472222222222223</v>
      </c>
    </row>
    <row r="168" spans="1:13" ht="16.5">
      <c r="A168" s="69"/>
      <c r="B168" s="44" t="s">
        <v>74</v>
      </c>
      <c r="C168" s="43">
        <f>역사체험!C18</f>
        <v>1</v>
      </c>
      <c r="D168" s="43">
        <f>역사체험!C19</f>
        <v>3</v>
      </c>
      <c r="E168" s="43">
        <f>역사체험!C20</f>
        <v>2</v>
      </c>
      <c r="F168" s="43">
        <f>역사체험!C21</f>
        <v>1</v>
      </c>
      <c r="G168" s="43">
        <f>역사체험!C22</f>
        <v>2</v>
      </c>
      <c r="H168" s="43">
        <f>역사체험!C23</f>
        <v>3</v>
      </c>
      <c r="I168" s="43">
        <f>역사체험!C24</f>
        <v>1</v>
      </c>
      <c r="J168" s="43">
        <f>역사체험!C25</f>
        <v>2</v>
      </c>
      <c r="K168" s="72"/>
      <c r="L168" s="85"/>
      <c r="M168" s="87"/>
    </row>
    <row r="169" spans="1:13" ht="16.5">
      <c r="A169" s="69"/>
      <c r="B169" s="44" t="s">
        <v>71</v>
      </c>
      <c r="C169" s="43">
        <f>역사체험!D18</f>
        <v>0</v>
      </c>
      <c r="D169" s="43">
        <f>역사체험!D19</f>
        <v>0</v>
      </c>
      <c r="E169" s="43">
        <f>역사체험!D20</f>
        <v>0</v>
      </c>
      <c r="F169" s="43">
        <f>역사체험!D21</f>
        <v>1</v>
      </c>
      <c r="G169" s="43">
        <f>역사체험!D22</f>
        <v>0</v>
      </c>
      <c r="H169" s="43">
        <f>역사체험!D23</f>
        <v>0</v>
      </c>
      <c r="I169" s="43">
        <f>역사체험!D24</f>
        <v>1</v>
      </c>
      <c r="J169" s="43">
        <f>역사체험!D25</f>
        <v>0</v>
      </c>
      <c r="K169" s="72"/>
      <c r="L169" s="85"/>
      <c r="M169" s="87"/>
    </row>
    <row r="170" spans="1:13" ht="16.5">
      <c r="A170" s="69"/>
      <c r="B170" s="44" t="s">
        <v>66</v>
      </c>
      <c r="C170" s="43">
        <f>역사체험!E18</f>
        <v>0</v>
      </c>
      <c r="D170" s="43">
        <f>역사체험!E19</f>
        <v>0</v>
      </c>
      <c r="E170" s="43">
        <f>역사체험!E20</f>
        <v>0</v>
      </c>
      <c r="F170" s="43">
        <f>역사체험!E21</f>
        <v>0</v>
      </c>
      <c r="G170" s="43">
        <f>역사체험!E22</f>
        <v>0</v>
      </c>
      <c r="H170" s="43">
        <f>역사체험!E23</f>
        <v>0</v>
      </c>
      <c r="I170" s="43">
        <f>역사체험!E24</f>
        <v>0</v>
      </c>
      <c r="J170" s="43">
        <f>역사체험!E25</f>
        <v>0</v>
      </c>
      <c r="K170" s="72"/>
      <c r="L170" s="85"/>
      <c r="M170" s="87"/>
    </row>
    <row r="171" spans="1:13" ht="16.5">
      <c r="A171" s="69"/>
      <c r="B171" s="46" t="s">
        <v>104</v>
      </c>
      <c r="C171" s="50">
        <f>역사체험!F18</f>
        <v>0</v>
      </c>
      <c r="D171" s="50">
        <f>역사체험!F19</f>
        <v>0</v>
      </c>
      <c r="E171" s="50">
        <f>역사체험!F20</f>
        <v>0</v>
      </c>
      <c r="F171" s="50">
        <f>역사체험!F21</f>
        <v>0</v>
      </c>
      <c r="G171" s="50">
        <f>역사체험!F22</f>
        <v>0</v>
      </c>
      <c r="H171" s="50">
        <f>역사체험!F23</f>
        <v>0</v>
      </c>
      <c r="I171" s="50">
        <f>역사체험!F24</f>
        <v>0</v>
      </c>
      <c r="J171" s="50">
        <f>역사체험!F25</f>
        <v>0</v>
      </c>
      <c r="K171" s="72"/>
      <c r="L171" s="85"/>
      <c r="M171" s="87"/>
    </row>
    <row r="172" spans="1:13" ht="13.55">
      <c r="A172" s="89"/>
      <c r="B172" s="36" t="s">
        <v>114</v>
      </c>
      <c r="C172" s="37">
        <f>역사체험!G18</f>
        <v>0.9777777777777779</v>
      </c>
      <c r="D172" s="37">
        <f>역사체험!G19</f>
        <v>0.9333333333333333</v>
      </c>
      <c r="E172" s="37">
        <f>역사체험!G20</f>
        <v>0.9555555555555555</v>
      </c>
      <c r="F172" s="37">
        <f>역사체험!G21</f>
        <v>0.9333333333333333</v>
      </c>
      <c r="G172" s="37">
        <f>역사체험!G22</f>
        <v>0.9555555555555555</v>
      </c>
      <c r="H172" s="37">
        <f>역사체험!G23</f>
        <v>0.9333333333333333</v>
      </c>
      <c r="I172" s="37">
        <f>역사체험!G24</f>
        <v>0.9333333333333333</v>
      </c>
      <c r="J172" s="37">
        <f>역사체험!G25</f>
        <v>0.9555555555555555</v>
      </c>
      <c r="K172" s="90"/>
      <c r="L172" s="85"/>
      <c r="M172" s="87"/>
    </row>
    <row r="173" spans="1:13" ht="16.5">
      <c r="A173" s="68" t="s">
        <v>11</v>
      </c>
      <c r="B173" s="43" t="s">
        <v>107</v>
      </c>
      <c r="C173" s="43">
        <f>클레이!B18</f>
        <v>10</v>
      </c>
      <c r="D173" s="43">
        <f>클레이!B19</f>
        <v>11</v>
      </c>
      <c r="E173" s="43">
        <f>클레이!B20</f>
        <v>12</v>
      </c>
      <c r="F173" s="43">
        <f>클레이!B21</f>
        <v>10</v>
      </c>
      <c r="G173" s="43">
        <f>클레이!B22</f>
        <v>12</v>
      </c>
      <c r="H173" s="43">
        <f>클레이!B23</f>
        <v>12</v>
      </c>
      <c r="I173" s="43">
        <f>클레이!B24</f>
        <v>8</v>
      </c>
      <c r="J173" s="43">
        <f>클레이!B25</f>
        <v>9</v>
      </c>
      <c r="K173" s="71">
        <v>34</v>
      </c>
      <c r="L173" s="85">
        <f>클레이!I17</f>
        <v>22</v>
      </c>
      <c r="M173" s="87">
        <f>클레이!G26</f>
        <v>0.8749999999999998</v>
      </c>
    </row>
    <row r="174" spans="1:13" ht="16.5">
      <c r="A174" s="69"/>
      <c r="B174" s="44" t="s">
        <v>74</v>
      </c>
      <c r="C174" s="43">
        <f>클레이!C18</f>
        <v>10</v>
      </c>
      <c r="D174" s="43">
        <f>클레이!C19</f>
        <v>9</v>
      </c>
      <c r="E174" s="43">
        <f>클레이!C20</f>
        <v>8</v>
      </c>
      <c r="F174" s="43">
        <f>클레이!C21</f>
        <v>10</v>
      </c>
      <c r="G174" s="43">
        <f>클레이!C22</f>
        <v>8</v>
      </c>
      <c r="H174" s="43">
        <f>클레이!C23</f>
        <v>8</v>
      </c>
      <c r="I174" s="43">
        <f>클레이!C24</f>
        <v>11</v>
      </c>
      <c r="J174" s="43">
        <f>클레이!C25</f>
        <v>11</v>
      </c>
      <c r="K174" s="72"/>
      <c r="L174" s="85"/>
      <c r="M174" s="87"/>
    </row>
    <row r="175" spans="1:13" ht="16.5">
      <c r="A175" s="69"/>
      <c r="B175" s="44" t="s">
        <v>71</v>
      </c>
      <c r="C175" s="43">
        <f>클레이!D18</f>
        <v>2</v>
      </c>
      <c r="D175" s="43">
        <f>클레이!D19</f>
        <v>2</v>
      </c>
      <c r="E175" s="43">
        <f>클레이!D20</f>
        <v>2</v>
      </c>
      <c r="F175" s="43">
        <f>클레이!D21</f>
        <v>2</v>
      </c>
      <c r="G175" s="43">
        <f>클레이!D22</f>
        <v>2</v>
      </c>
      <c r="H175" s="43">
        <f>클레이!D23</f>
        <v>2</v>
      </c>
      <c r="I175" s="43">
        <f>클레이!D24</f>
        <v>3</v>
      </c>
      <c r="J175" s="43">
        <f>클레이!D25</f>
        <v>1</v>
      </c>
      <c r="K175" s="72"/>
      <c r="L175" s="85"/>
      <c r="M175" s="87"/>
    </row>
    <row r="176" spans="1:13" ht="16.5">
      <c r="A176" s="69"/>
      <c r="B176" s="44" t="s">
        <v>66</v>
      </c>
      <c r="C176" s="43">
        <f>클레이!E18</f>
        <v>0</v>
      </c>
      <c r="D176" s="43">
        <f>클레이!E19</f>
        <v>0</v>
      </c>
      <c r="E176" s="43">
        <f>클레이!E20</f>
        <v>0</v>
      </c>
      <c r="F176" s="43">
        <f>클레이!E21</f>
        <v>0</v>
      </c>
      <c r="G176" s="43">
        <f>클레이!E22</f>
        <v>0</v>
      </c>
      <c r="H176" s="43">
        <f>클레이!E23</f>
        <v>0</v>
      </c>
      <c r="I176" s="43">
        <f>클레이!E24</f>
        <v>0</v>
      </c>
      <c r="J176" s="43">
        <f>클레이!E25</f>
        <v>1</v>
      </c>
      <c r="K176" s="72"/>
      <c r="L176" s="85"/>
      <c r="M176" s="87"/>
    </row>
    <row r="177" spans="1:13" ht="16.5">
      <c r="A177" s="69"/>
      <c r="B177" s="38" t="s">
        <v>104</v>
      </c>
      <c r="C177" s="50">
        <f>클레이!F18</f>
        <v>0</v>
      </c>
      <c r="D177" s="50">
        <f>클레이!F19</f>
        <v>0</v>
      </c>
      <c r="E177" s="50">
        <f>클레이!F20</f>
        <v>0</v>
      </c>
      <c r="F177" s="50">
        <f>클레이!F21</f>
        <v>0</v>
      </c>
      <c r="G177" s="50">
        <f>클레이!F22</f>
        <v>0</v>
      </c>
      <c r="H177" s="50">
        <f>클레이!F23</f>
        <v>0</v>
      </c>
      <c r="I177" s="50">
        <f>클레이!F24</f>
        <v>0</v>
      </c>
      <c r="J177" s="50">
        <f>클레이!F25</f>
        <v>0</v>
      </c>
      <c r="K177" s="72"/>
      <c r="L177" s="85"/>
      <c r="M177" s="87"/>
    </row>
    <row r="178" spans="1:13" ht="13.55">
      <c r="A178" s="70"/>
      <c r="B178" s="50" t="s">
        <v>114</v>
      </c>
      <c r="C178" s="37">
        <f>클레이!G18</f>
        <v>0.8727272727272727</v>
      </c>
      <c r="D178" s="37">
        <f>클레이!G19</f>
        <v>0.8818181818181818</v>
      </c>
      <c r="E178" s="37">
        <f>클레이!G20</f>
        <v>0.8909090909090909</v>
      </c>
      <c r="F178" s="37">
        <f>클레이!G21</f>
        <v>0.8727272727272727</v>
      </c>
      <c r="G178" s="37">
        <f>클레이!G22</f>
        <v>0.8909090909090909</v>
      </c>
      <c r="H178" s="37">
        <f>클레이!G23</f>
        <v>0.8909090909090909</v>
      </c>
      <c r="I178" s="37">
        <f>클레이!G24</f>
        <v>0.8454545454545455</v>
      </c>
      <c r="J178" s="37">
        <f>클레이!G25</f>
        <v>0.8545454545454545</v>
      </c>
      <c r="K178" s="73"/>
      <c r="L178" s="85"/>
      <c r="M178" s="87"/>
    </row>
    <row r="179" spans="1:13" ht="13.55">
      <c r="A179" s="77" t="s">
        <v>19</v>
      </c>
      <c r="B179" s="45" t="s">
        <v>107</v>
      </c>
      <c r="C179" s="43">
        <f>바둑!B18</f>
        <v>9</v>
      </c>
      <c r="D179" s="43">
        <f>바둑!B19</f>
        <v>9</v>
      </c>
      <c r="E179" s="43">
        <f>바둑!B20</f>
        <v>10</v>
      </c>
      <c r="F179" s="43">
        <f>바둑!B21</f>
        <v>10</v>
      </c>
      <c r="G179" s="43">
        <f>바둑!B22</f>
        <v>9</v>
      </c>
      <c r="H179" s="43">
        <f>바둑!B23</f>
        <v>10</v>
      </c>
      <c r="I179" s="43">
        <f>바둑!B24</f>
        <v>10</v>
      </c>
      <c r="J179" s="43">
        <f>바둑!B25</f>
        <v>8</v>
      </c>
      <c r="K179" s="79">
        <v>19</v>
      </c>
      <c r="L179" s="85">
        <f>바둑!I17</f>
        <v>16</v>
      </c>
      <c r="M179" s="87">
        <f>바둑!G26</f>
        <v>0.9140625</v>
      </c>
    </row>
    <row r="180" spans="1:13" ht="16.5">
      <c r="A180" s="69"/>
      <c r="B180" s="44" t="s">
        <v>74</v>
      </c>
      <c r="C180" s="43">
        <f>바둑!C18</f>
        <v>7</v>
      </c>
      <c r="D180" s="43">
        <f>바둑!C19</f>
        <v>7</v>
      </c>
      <c r="E180" s="43">
        <f>바둑!C20</f>
        <v>5</v>
      </c>
      <c r="F180" s="43">
        <f>바둑!C21</f>
        <v>6</v>
      </c>
      <c r="G180" s="43">
        <f>바둑!C22</f>
        <v>7</v>
      </c>
      <c r="H180" s="43">
        <f>바둑!C23</f>
        <v>6</v>
      </c>
      <c r="I180" s="43">
        <f>바둑!C24</f>
        <v>5</v>
      </c>
      <c r="J180" s="43">
        <f>바둑!C25</f>
        <v>8</v>
      </c>
      <c r="K180" s="72"/>
      <c r="L180" s="85"/>
      <c r="M180" s="87"/>
    </row>
    <row r="181" spans="1:13" ht="16.5">
      <c r="A181" s="69"/>
      <c r="B181" s="44" t="s">
        <v>71</v>
      </c>
      <c r="C181" s="43">
        <f>바둑!D18</f>
        <v>0</v>
      </c>
      <c r="D181" s="43">
        <f>바둑!D19</f>
        <v>0</v>
      </c>
      <c r="E181" s="43">
        <f>바둑!D20</f>
        <v>1</v>
      </c>
      <c r="F181" s="43">
        <f>바둑!D21</f>
        <v>0</v>
      </c>
      <c r="G181" s="43">
        <f>바둑!D22</f>
        <v>0</v>
      </c>
      <c r="H181" s="43">
        <f>바둑!D23</f>
        <v>0</v>
      </c>
      <c r="I181" s="43">
        <f>바둑!D24</f>
        <v>1</v>
      </c>
      <c r="J181" s="43">
        <f>바둑!D25</f>
        <v>0</v>
      </c>
      <c r="K181" s="72"/>
      <c r="L181" s="85"/>
      <c r="M181" s="87"/>
    </row>
    <row r="182" spans="1:13" ht="16.5">
      <c r="A182" s="69"/>
      <c r="B182" s="44" t="s">
        <v>66</v>
      </c>
      <c r="C182" s="43">
        <f>바둑!E18</f>
        <v>0</v>
      </c>
      <c r="D182" s="43">
        <f>바둑!E19</f>
        <v>0</v>
      </c>
      <c r="E182" s="43">
        <f>바둑!E20</f>
        <v>0</v>
      </c>
      <c r="F182" s="43">
        <f>바둑!E21</f>
        <v>0</v>
      </c>
      <c r="G182" s="43">
        <f>바둑!E22</f>
        <v>0</v>
      </c>
      <c r="H182" s="43">
        <f>바둑!E23</f>
        <v>0</v>
      </c>
      <c r="I182" s="43">
        <f>바둑!E24</f>
        <v>0</v>
      </c>
      <c r="J182" s="43">
        <f>바둑!E25</f>
        <v>0</v>
      </c>
      <c r="K182" s="72"/>
      <c r="L182" s="85"/>
      <c r="M182" s="87"/>
    </row>
    <row r="183" spans="1:13" ht="16.5">
      <c r="A183" s="69"/>
      <c r="B183" s="46" t="s">
        <v>104</v>
      </c>
      <c r="C183" s="50">
        <f>바둑!F18</f>
        <v>0</v>
      </c>
      <c r="D183" s="50">
        <f>바둑!F19</f>
        <v>0</v>
      </c>
      <c r="E183" s="50">
        <f>바둑!F20</f>
        <v>0</v>
      </c>
      <c r="F183" s="50">
        <f>바둑!F21</f>
        <v>0</v>
      </c>
      <c r="G183" s="50">
        <f>바둑!F22</f>
        <v>0</v>
      </c>
      <c r="H183" s="50">
        <f>바둑!F23</f>
        <v>0</v>
      </c>
      <c r="I183" s="50">
        <f>바둑!F24</f>
        <v>0</v>
      </c>
      <c r="J183" s="50">
        <f>바둑!F25</f>
        <v>0</v>
      </c>
      <c r="K183" s="72"/>
      <c r="L183" s="85"/>
      <c r="M183" s="87"/>
    </row>
    <row r="184" spans="1:13" ht="13.55">
      <c r="A184" s="89"/>
      <c r="B184" s="36" t="s">
        <v>114</v>
      </c>
      <c r="C184" s="37">
        <f>바둑!G18</f>
        <v>0.9125</v>
      </c>
      <c r="D184" s="37">
        <f>바둑!G19</f>
        <v>0.9125</v>
      </c>
      <c r="E184" s="37">
        <f>바둑!G20</f>
        <v>0.9125</v>
      </c>
      <c r="F184" s="37">
        <f>바둑!G21</f>
        <v>0.925</v>
      </c>
      <c r="G184" s="37">
        <f>바둑!G22</f>
        <v>0.9125</v>
      </c>
      <c r="H184" s="37">
        <f>바둑!G23</f>
        <v>0.925</v>
      </c>
      <c r="I184" s="37">
        <f>바둑!G24</f>
        <v>0.9125</v>
      </c>
      <c r="J184" s="37">
        <f>바둑!G25</f>
        <v>0.9</v>
      </c>
      <c r="K184" s="90"/>
      <c r="L184" s="85"/>
      <c r="M184" s="87"/>
    </row>
    <row r="185" spans="1:13" ht="16.5">
      <c r="A185" s="68" t="s">
        <v>17</v>
      </c>
      <c r="B185" s="43" t="s">
        <v>107</v>
      </c>
      <c r="C185" s="43">
        <f>미술!B18</f>
        <v>4</v>
      </c>
      <c r="D185" s="43">
        <f>미술!B19</f>
        <v>4</v>
      </c>
      <c r="E185" s="43">
        <f>미술!B20</f>
        <v>4</v>
      </c>
      <c r="F185" s="43">
        <f>미술!B21</f>
        <v>4</v>
      </c>
      <c r="G185" s="43">
        <f>미술!B22</f>
        <v>4</v>
      </c>
      <c r="H185" s="43">
        <f>미술!B23</f>
        <v>4</v>
      </c>
      <c r="I185" s="43">
        <f>미술!B24</f>
        <v>4</v>
      </c>
      <c r="J185" s="43">
        <f>미술!B25</f>
        <v>4</v>
      </c>
      <c r="K185" s="71">
        <v>18</v>
      </c>
      <c r="L185" s="85">
        <f>미술!I17</f>
        <v>8</v>
      </c>
      <c r="M185" s="87">
        <f>미술!G26</f>
        <v>0.9</v>
      </c>
    </row>
    <row r="186" spans="1:13" ht="16.5">
      <c r="A186" s="69"/>
      <c r="B186" s="44" t="s">
        <v>74</v>
      </c>
      <c r="C186" s="43">
        <f>미술!C18</f>
        <v>4</v>
      </c>
      <c r="D186" s="43">
        <f>미술!C19</f>
        <v>4</v>
      </c>
      <c r="E186" s="43">
        <f>미술!C20</f>
        <v>4</v>
      </c>
      <c r="F186" s="43">
        <f>미술!C21</f>
        <v>4</v>
      </c>
      <c r="G186" s="43">
        <f>미술!C22</f>
        <v>4</v>
      </c>
      <c r="H186" s="43">
        <f>미술!C23</f>
        <v>4</v>
      </c>
      <c r="I186" s="43">
        <f>미술!C24</f>
        <v>4</v>
      </c>
      <c r="J186" s="43">
        <f>미술!C25</f>
        <v>4</v>
      </c>
      <c r="K186" s="72"/>
      <c r="L186" s="85"/>
      <c r="M186" s="87"/>
    </row>
    <row r="187" spans="1:13" ht="16.5">
      <c r="A187" s="69"/>
      <c r="B187" s="44" t="s">
        <v>71</v>
      </c>
      <c r="C187" s="43">
        <f>미술!D18</f>
        <v>0</v>
      </c>
      <c r="D187" s="43">
        <f>미술!D19</f>
        <v>0</v>
      </c>
      <c r="E187" s="43">
        <f>미술!D20</f>
        <v>0</v>
      </c>
      <c r="F187" s="43">
        <f>미술!D21</f>
        <v>0</v>
      </c>
      <c r="G187" s="43">
        <f>미술!D22</f>
        <v>0</v>
      </c>
      <c r="H187" s="43">
        <f>미술!D23</f>
        <v>0</v>
      </c>
      <c r="I187" s="43">
        <f>미술!D24</f>
        <v>0</v>
      </c>
      <c r="J187" s="43">
        <f>미술!D25</f>
        <v>0</v>
      </c>
      <c r="K187" s="72"/>
      <c r="L187" s="85"/>
      <c r="M187" s="87"/>
    </row>
    <row r="188" spans="1:13" ht="16.5">
      <c r="A188" s="69"/>
      <c r="B188" s="44" t="s">
        <v>66</v>
      </c>
      <c r="C188" s="43">
        <f>미술!E18</f>
        <v>0</v>
      </c>
      <c r="D188" s="43">
        <f>미술!E19</f>
        <v>0</v>
      </c>
      <c r="E188" s="43">
        <f>미술!E20</f>
        <v>0</v>
      </c>
      <c r="F188" s="43">
        <f>미술!E21</f>
        <v>0</v>
      </c>
      <c r="G188" s="43">
        <f>미술!E22</f>
        <v>0</v>
      </c>
      <c r="H188" s="43">
        <f>미술!E23</f>
        <v>0</v>
      </c>
      <c r="I188" s="43">
        <f>미술!E24</f>
        <v>0</v>
      </c>
      <c r="J188" s="43">
        <f>미술!E25</f>
        <v>0</v>
      </c>
      <c r="K188" s="72"/>
      <c r="L188" s="85"/>
      <c r="M188" s="87"/>
    </row>
    <row r="189" spans="1:13" ht="16.5">
      <c r="A189" s="69"/>
      <c r="B189" s="38" t="s">
        <v>104</v>
      </c>
      <c r="C189" s="50">
        <f>미술!F18</f>
        <v>0</v>
      </c>
      <c r="D189" s="50">
        <f>미술!F19</f>
        <v>0</v>
      </c>
      <c r="E189" s="50">
        <f>미술!F20</f>
        <v>0</v>
      </c>
      <c r="F189" s="50">
        <f>미술!F21</f>
        <v>0</v>
      </c>
      <c r="G189" s="50">
        <f>미술!F22</f>
        <v>0</v>
      </c>
      <c r="H189" s="50">
        <f>미술!F23</f>
        <v>0</v>
      </c>
      <c r="I189" s="50">
        <f>미술!F24</f>
        <v>0</v>
      </c>
      <c r="J189" s="50">
        <f>미술!F25</f>
        <v>0</v>
      </c>
      <c r="K189" s="72"/>
      <c r="L189" s="85"/>
      <c r="M189" s="87"/>
    </row>
    <row r="190" spans="1:13" ht="13.55">
      <c r="A190" s="70"/>
      <c r="B190" s="50" t="s">
        <v>114</v>
      </c>
      <c r="C190" s="37">
        <f>미술!G18</f>
        <v>0.9</v>
      </c>
      <c r="D190" s="37">
        <f>미술!G19</f>
        <v>0.9</v>
      </c>
      <c r="E190" s="37">
        <f>미술!G20</f>
        <v>0.9</v>
      </c>
      <c r="F190" s="37">
        <f>미술!G21</f>
        <v>0.9</v>
      </c>
      <c r="G190" s="37">
        <f>미술!G22</f>
        <v>0.9</v>
      </c>
      <c r="H190" s="37">
        <f>미술!G23</f>
        <v>0.9</v>
      </c>
      <c r="I190" s="37">
        <f>미술!G24</f>
        <v>0.9</v>
      </c>
      <c r="J190" s="37">
        <f>미술!G25</f>
        <v>0.9</v>
      </c>
      <c r="K190" s="73"/>
      <c r="L190" s="85"/>
      <c r="M190" s="87"/>
    </row>
    <row r="191" spans="1:13" ht="13.55">
      <c r="A191" s="77" t="s">
        <v>105</v>
      </c>
      <c r="B191" s="45" t="s">
        <v>107</v>
      </c>
      <c r="C191" s="43">
        <f>생명과학!B18</f>
        <v>13</v>
      </c>
      <c r="D191" s="43">
        <f>생명과학!B19</f>
        <v>12</v>
      </c>
      <c r="E191" s="43">
        <f>생명과학!B20</f>
        <v>13</v>
      </c>
      <c r="F191" s="43">
        <f>생명과학!B21</f>
        <v>9</v>
      </c>
      <c r="G191" s="43">
        <f>생명과학!B22</f>
        <v>11</v>
      </c>
      <c r="H191" s="43">
        <f>생명과학!B23</f>
        <v>11</v>
      </c>
      <c r="I191" s="43">
        <f>생명과학!B24</f>
        <v>10</v>
      </c>
      <c r="J191" s="43">
        <f>생명과학!B25</f>
        <v>11</v>
      </c>
      <c r="K191" s="79">
        <v>22</v>
      </c>
      <c r="L191" s="85">
        <f>생명과학!I17</f>
        <v>16</v>
      </c>
      <c r="M191" s="87">
        <f>생명과학!G26</f>
        <v>0.9359375</v>
      </c>
    </row>
    <row r="192" spans="1:13" ht="16.5">
      <c r="A192" s="69"/>
      <c r="B192" s="44" t="s">
        <v>74</v>
      </c>
      <c r="C192" s="43">
        <f>생명과학!C18</f>
        <v>3</v>
      </c>
      <c r="D192" s="43">
        <f>생명과학!C19</f>
        <v>4</v>
      </c>
      <c r="E192" s="43">
        <f>생명과학!C20</f>
        <v>3</v>
      </c>
      <c r="F192" s="43">
        <f>생명과학!C21</f>
        <v>7</v>
      </c>
      <c r="G192" s="43">
        <f>생명과학!C22</f>
        <v>5</v>
      </c>
      <c r="H192" s="43">
        <f>생명과학!C23</f>
        <v>4</v>
      </c>
      <c r="I192" s="43">
        <f>생명과학!C24</f>
        <v>5</v>
      </c>
      <c r="J192" s="43">
        <f>생명과학!C25</f>
        <v>4</v>
      </c>
      <c r="K192" s="72"/>
      <c r="L192" s="85"/>
      <c r="M192" s="87"/>
    </row>
    <row r="193" spans="1:13" ht="16.5">
      <c r="A193" s="69"/>
      <c r="B193" s="44" t="s">
        <v>71</v>
      </c>
      <c r="C193" s="43">
        <f>생명과학!D18</f>
        <v>0</v>
      </c>
      <c r="D193" s="43">
        <f>생명과학!D19</f>
        <v>0</v>
      </c>
      <c r="E193" s="43">
        <f>생명과학!D20</f>
        <v>0</v>
      </c>
      <c r="F193" s="43">
        <f>생명과학!D21</f>
        <v>0</v>
      </c>
      <c r="G193" s="43">
        <f>생명과학!D22</f>
        <v>0</v>
      </c>
      <c r="H193" s="43">
        <f>생명과학!D23</f>
        <v>1</v>
      </c>
      <c r="I193" s="43">
        <f>생명과학!D24</f>
        <v>1</v>
      </c>
      <c r="J193" s="43">
        <f>생명과학!D25</f>
        <v>1</v>
      </c>
      <c r="K193" s="72"/>
      <c r="L193" s="85"/>
      <c r="M193" s="87"/>
    </row>
    <row r="194" spans="1:13" ht="16.5">
      <c r="A194" s="69"/>
      <c r="B194" s="44" t="s">
        <v>66</v>
      </c>
      <c r="C194" s="43">
        <f>생명과학!E18</f>
        <v>0</v>
      </c>
      <c r="D194" s="43">
        <f>생명과학!E19</f>
        <v>0</v>
      </c>
      <c r="E194" s="43">
        <f>생명과학!E20</f>
        <v>0</v>
      </c>
      <c r="F194" s="43">
        <f>생명과학!E21</f>
        <v>0</v>
      </c>
      <c r="G194" s="43">
        <f>생명과학!E22</f>
        <v>0</v>
      </c>
      <c r="H194" s="43">
        <f>생명과학!E23</f>
        <v>0</v>
      </c>
      <c r="I194" s="43">
        <f>생명과학!E24</f>
        <v>0</v>
      </c>
      <c r="J194" s="43">
        <f>생명과학!E25</f>
        <v>0</v>
      </c>
      <c r="K194" s="72"/>
      <c r="L194" s="85"/>
      <c r="M194" s="87"/>
    </row>
    <row r="195" spans="1:13" ht="16.5">
      <c r="A195" s="69"/>
      <c r="B195" s="46" t="s">
        <v>104</v>
      </c>
      <c r="C195" s="50">
        <f>생명과학!F18</f>
        <v>0</v>
      </c>
      <c r="D195" s="50">
        <f>생명과학!F19</f>
        <v>0</v>
      </c>
      <c r="E195" s="50">
        <f>생명과학!F20</f>
        <v>0</v>
      </c>
      <c r="F195" s="50">
        <f>생명과학!F21</f>
        <v>0</v>
      </c>
      <c r="G195" s="50">
        <f>생명과학!F22</f>
        <v>0</v>
      </c>
      <c r="H195" s="50">
        <f>생명과학!F23</f>
        <v>0</v>
      </c>
      <c r="I195" s="50">
        <f>생명과학!F24</f>
        <v>0</v>
      </c>
      <c r="J195" s="50">
        <f>생명과학!F25</f>
        <v>0</v>
      </c>
      <c r="K195" s="72"/>
      <c r="L195" s="85"/>
      <c r="M195" s="87"/>
    </row>
    <row r="196" spans="1:13" ht="13.55">
      <c r="A196" s="89"/>
      <c r="B196" s="36" t="s">
        <v>114</v>
      </c>
      <c r="C196" s="37">
        <f>생명과학!G18</f>
        <v>0.9625</v>
      </c>
      <c r="D196" s="37">
        <f>생명과학!G19</f>
        <v>0.95</v>
      </c>
      <c r="E196" s="37">
        <f>생명과학!G20</f>
        <v>0.9625</v>
      </c>
      <c r="F196" s="37">
        <f>생명과학!G21</f>
        <v>0.9125</v>
      </c>
      <c r="G196" s="37">
        <f>생명과학!G22</f>
        <v>0.9375</v>
      </c>
      <c r="H196" s="37">
        <f>생명과학!G23</f>
        <v>0.925</v>
      </c>
      <c r="I196" s="37">
        <f>생명과학!G24</f>
        <v>0.9125</v>
      </c>
      <c r="J196" s="37">
        <f>생명과학!G25</f>
        <v>0.925</v>
      </c>
      <c r="K196" s="90"/>
      <c r="L196" s="85"/>
      <c r="M196" s="87"/>
    </row>
    <row r="197" spans="1:13" ht="13.55">
      <c r="A197" s="77" t="s">
        <v>100</v>
      </c>
      <c r="B197" s="45" t="s">
        <v>107</v>
      </c>
      <c r="C197" s="64">
        <f>방송댄스!B18</f>
        <v>14</v>
      </c>
      <c r="D197" s="45">
        <f>방송댄스!B19</f>
        <v>13</v>
      </c>
      <c r="E197" s="45">
        <f>방송댄스!B20</f>
        <v>15</v>
      </c>
      <c r="F197" s="45">
        <f>방송댄스!B21</f>
        <v>13</v>
      </c>
      <c r="G197" s="45">
        <f>방송댄스!B22</f>
        <v>13</v>
      </c>
      <c r="H197" s="45">
        <f>방송댄스!B23</f>
        <v>14</v>
      </c>
      <c r="I197" s="45">
        <f>방송댄스!B24</f>
        <v>13</v>
      </c>
      <c r="J197" s="45">
        <f>방송댄스!B25</f>
        <v>13</v>
      </c>
      <c r="K197" s="79">
        <v>33</v>
      </c>
      <c r="L197" s="85">
        <f>방송댄스!I17</f>
        <v>23</v>
      </c>
      <c r="M197" s="87">
        <f>방송댄스!G26</f>
        <v>0.8956521739130435</v>
      </c>
    </row>
    <row r="198" spans="1:13" ht="16.5">
      <c r="A198" s="69"/>
      <c r="B198" s="44" t="s">
        <v>74</v>
      </c>
      <c r="C198" s="43">
        <f>방송댄스!C18</f>
        <v>8</v>
      </c>
      <c r="D198" s="43">
        <f>방송댄스!C19</f>
        <v>8</v>
      </c>
      <c r="E198" s="43">
        <f>방송댄스!C20</f>
        <v>5</v>
      </c>
      <c r="F198" s="43">
        <f>방송댄스!C21</f>
        <v>8</v>
      </c>
      <c r="G198" s="43">
        <f>방송댄스!C22</f>
        <v>8</v>
      </c>
      <c r="H198" s="43">
        <f>방송댄스!C23</f>
        <v>7</v>
      </c>
      <c r="I198" s="43">
        <f>방송댄스!C24</f>
        <v>8</v>
      </c>
      <c r="J198" s="43">
        <f>방송댄스!C25</f>
        <v>8</v>
      </c>
      <c r="K198" s="72"/>
      <c r="L198" s="85"/>
      <c r="M198" s="87"/>
    </row>
    <row r="199" spans="1:13" ht="16.5">
      <c r="A199" s="69"/>
      <c r="B199" s="44" t="s">
        <v>71</v>
      </c>
      <c r="C199" s="43">
        <f>방송댄스!D18</f>
        <v>1</v>
      </c>
      <c r="D199" s="43">
        <f>방송댄스!D19</f>
        <v>2</v>
      </c>
      <c r="E199" s="43">
        <f>방송댄스!D20</f>
        <v>3</v>
      </c>
      <c r="F199" s="43">
        <f>방송댄스!D21</f>
        <v>1</v>
      </c>
      <c r="G199" s="43">
        <f>방송댄스!D22</f>
        <v>2</v>
      </c>
      <c r="H199" s="43">
        <f>방송댄스!D23</f>
        <v>1</v>
      </c>
      <c r="I199" s="43">
        <f>방송댄스!D24</f>
        <v>1</v>
      </c>
      <c r="J199" s="43">
        <f>방송댄스!D25</f>
        <v>1</v>
      </c>
      <c r="K199" s="72"/>
      <c r="L199" s="85"/>
      <c r="M199" s="87"/>
    </row>
    <row r="200" spans="1:13" ht="16.5">
      <c r="A200" s="69"/>
      <c r="B200" s="44" t="s">
        <v>66</v>
      </c>
      <c r="C200" s="43">
        <f>방송댄스!E18</f>
        <v>0</v>
      </c>
      <c r="D200" s="43">
        <f>방송댄스!E19</f>
        <v>0</v>
      </c>
      <c r="E200" s="43">
        <f>방송댄스!E20</f>
        <v>0</v>
      </c>
      <c r="F200" s="43">
        <f>방송댄스!E21</f>
        <v>1</v>
      </c>
      <c r="G200" s="43">
        <f>방송댄스!E22</f>
        <v>0</v>
      </c>
      <c r="H200" s="43">
        <f>방송댄스!E23</f>
        <v>1</v>
      </c>
      <c r="I200" s="43">
        <f>방송댄스!E24</f>
        <v>1</v>
      </c>
      <c r="J200" s="43">
        <f>방송댄스!E25</f>
        <v>1</v>
      </c>
      <c r="K200" s="72"/>
      <c r="L200" s="85"/>
      <c r="M200" s="87"/>
    </row>
    <row r="201" spans="1:13" ht="16.5">
      <c r="A201" s="69"/>
      <c r="B201" s="46" t="s">
        <v>104</v>
      </c>
      <c r="C201" s="50">
        <f>방송댄스!F18</f>
        <v>0</v>
      </c>
      <c r="D201" s="50">
        <f>방송댄스!F19</f>
        <v>0</v>
      </c>
      <c r="E201" s="50">
        <f>방송댄스!F20</f>
        <v>0</v>
      </c>
      <c r="F201" s="50">
        <f>방송댄스!F21</f>
        <v>0</v>
      </c>
      <c r="G201" s="50">
        <f>방송댄스!F22</f>
        <v>0</v>
      </c>
      <c r="H201" s="50">
        <f>방송댄스!F23</f>
        <v>0</v>
      </c>
      <c r="I201" s="50">
        <f>방송댄스!F24</f>
        <v>0</v>
      </c>
      <c r="J201" s="50">
        <f>방송댄스!F25</f>
        <v>0</v>
      </c>
      <c r="K201" s="72"/>
      <c r="L201" s="85"/>
      <c r="M201" s="87"/>
    </row>
    <row r="202" spans="1:13" ht="13.95">
      <c r="A202" s="78"/>
      <c r="B202" s="51" t="s">
        <v>114</v>
      </c>
      <c r="C202" s="52">
        <f>방송댄스!G18</f>
        <v>0.9130434782608695</v>
      </c>
      <c r="D202" s="52">
        <f>방송댄스!G19</f>
        <v>0.8956521739130435</v>
      </c>
      <c r="E202" s="52">
        <f>방송댄스!G20</f>
        <v>0.9043478260869564</v>
      </c>
      <c r="F202" s="52">
        <f>방송댄스!G21</f>
        <v>0.8869565217391304</v>
      </c>
      <c r="G202" s="52">
        <f>방송댄스!G22</f>
        <v>0.8956521739130435</v>
      </c>
      <c r="H202" s="52">
        <f>방송댄스!G23</f>
        <v>0.8956521739130435</v>
      </c>
      <c r="I202" s="52">
        <f>방송댄스!G24</f>
        <v>0.8869565217391304</v>
      </c>
      <c r="J202" s="52">
        <f>방송댄스!G25</f>
        <v>0.8869565217391304</v>
      </c>
      <c r="K202" s="80"/>
      <c r="L202" s="86"/>
      <c r="M202" s="88"/>
    </row>
    <row r="203" spans="1:13" ht="16.5">
      <c r="A203" s="68" t="s">
        <v>97</v>
      </c>
      <c r="B203" s="57" t="s">
        <v>107</v>
      </c>
      <c r="C203" s="24">
        <f>스포츠스태킹!B18</f>
        <v>13</v>
      </c>
      <c r="D203" s="24">
        <f>스포츠스태킹!B19</f>
        <v>13</v>
      </c>
      <c r="E203" s="24">
        <f>스포츠스태킹!B20</f>
        <v>13</v>
      </c>
      <c r="F203" s="24">
        <f>스포츠스태킹!B21</f>
        <v>13</v>
      </c>
      <c r="G203" s="24">
        <f>스포츠스태킹!B22</f>
        <v>13</v>
      </c>
      <c r="H203" s="24">
        <f>스포츠스태킹!B23</f>
        <v>12</v>
      </c>
      <c r="I203" s="24">
        <f>스포츠스태킹!B24</f>
        <v>13</v>
      </c>
      <c r="J203" s="24">
        <f>스포츠스태킹!B25</f>
        <v>13</v>
      </c>
      <c r="K203" s="71">
        <v>14</v>
      </c>
      <c r="L203" s="71">
        <f>스포츠스태킹!I17</f>
        <v>14</v>
      </c>
      <c r="M203" s="74">
        <f>스포츠스태킹!G26</f>
        <v>0.9839285714285715</v>
      </c>
    </row>
    <row r="204" spans="1:13" ht="16.5">
      <c r="A204" s="69"/>
      <c r="B204" s="58" t="s">
        <v>74</v>
      </c>
      <c r="C204" s="65">
        <f>스포츠스태킹!C18</f>
        <v>1</v>
      </c>
      <c r="D204" s="65">
        <f>스포츠스태킹!C19</f>
        <v>1</v>
      </c>
      <c r="E204" s="65">
        <f>스포츠스태킹!C20</f>
        <v>1</v>
      </c>
      <c r="F204" s="24">
        <f>스포츠스태킹!C21</f>
        <v>1</v>
      </c>
      <c r="G204" s="24">
        <f>스포츠스태킹!C22</f>
        <v>1</v>
      </c>
      <c r="H204" s="24">
        <f>스포츠스태킹!C23</f>
        <v>2</v>
      </c>
      <c r="I204" s="24">
        <f>스포츠스태킹!C24</f>
        <v>1</v>
      </c>
      <c r="J204" s="24">
        <f>스포츠스태킹!C25</f>
        <v>1</v>
      </c>
      <c r="K204" s="72"/>
      <c r="L204" s="72"/>
      <c r="M204" s="75"/>
    </row>
    <row r="205" spans="1:13" ht="16.5">
      <c r="A205" s="69"/>
      <c r="B205" s="58" t="s">
        <v>71</v>
      </c>
      <c r="C205" s="65">
        <f>스포츠스태킹!D18</f>
        <v>0</v>
      </c>
      <c r="D205" s="65">
        <f>스포츠스태킹!D19</f>
        <v>0</v>
      </c>
      <c r="E205" s="65">
        <f>스포츠스태킹!D20</f>
        <v>0</v>
      </c>
      <c r="F205" s="65">
        <v>0</v>
      </c>
      <c r="G205" s="65">
        <f>스포츠스태킹!D22</f>
        <v>0</v>
      </c>
      <c r="H205" s="65">
        <f>스포츠스태킹!D23</f>
        <v>0</v>
      </c>
      <c r="I205" s="65">
        <f>스포츠스태킹!D24</f>
        <v>0</v>
      </c>
      <c r="J205" s="65">
        <f>스포츠스태킹!D25</f>
        <v>0</v>
      </c>
      <c r="K205" s="72"/>
      <c r="L205" s="72"/>
      <c r="M205" s="75"/>
    </row>
    <row r="206" spans="1:13" ht="16.5">
      <c r="A206" s="69"/>
      <c r="B206" s="58" t="s">
        <v>66</v>
      </c>
      <c r="C206" s="65">
        <f>스포츠스태킹!E18</f>
        <v>0</v>
      </c>
      <c r="D206" s="65">
        <f>스포츠스태킹!E19</f>
        <v>0</v>
      </c>
      <c r="E206" s="65">
        <f>스포츠스태킹!E20</f>
        <v>0</v>
      </c>
      <c r="F206" s="65">
        <f>스포츠스태킹!E21</f>
        <v>0</v>
      </c>
      <c r="G206" s="58">
        <v>0</v>
      </c>
      <c r="H206" s="65">
        <f>스포츠스태킹!E23</f>
        <v>0</v>
      </c>
      <c r="I206" s="65">
        <f>스포츠스태킹!E24</f>
        <v>0</v>
      </c>
      <c r="J206" s="65">
        <f>스포츠스태킹!E25</f>
        <v>0</v>
      </c>
      <c r="K206" s="72"/>
      <c r="L206" s="72"/>
      <c r="M206" s="75"/>
    </row>
    <row r="207" spans="1:13" ht="16.5">
      <c r="A207" s="69"/>
      <c r="B207" s="38" t="s">
        <v>104</v>
      </c>
      <c r="C207" s="66">
        <f>스포츠스태킹!F18</f>
        <v>0</v>
      </c>
      <c r="D207" s="66">
        <f>스포츠스태킹!F19</f>
        <v>0</v>
      </c>
      <c r="E207" s="66">
        <f>스포츠스태킹!F20</f>
        <v>0</v>
      </c>
      <c r="F207" s="66">
        <f>스포츠스태킹!F21</f>
        <v>0</v>
      </c>
      <c r="G207" s="66">
        <f>스포츠스태킹!F22</f>
        <v>0</v>
      </c>
      <c r="H207" s="66">
        <f>스포츠스태킹!F23</f>
        <v>0</v>
      </c>
      <c r="I207" s="66">
        <f>스포츠스태킹!F24</f>
        <v>0</v>
      </c>
      <c r="J207" s="66">
        <f>스포츠스태킹!F25</f>
        <v>0</v>
      </c>
      <c r="K207" s="72"/>
      <c r="L207" s="72"/>
      <c r="M207" s="75"/>
    </row>
    <row r="208" spans="1:13" ht="16.5">
      <c r="A208" s="70"/>
      <c r="B208" s="50" t="s">
        <v>114</v>
      </c>
      <c r="C208" s="40">
        <f>스포츠스태킹!G18</f>
        <v>0.9857142857142858</v>
      </c>
      <c r="D208" s="40">
        <f>스포츠스태킹!G19</f>
        <v>0.9857142857142858</v>
      </c>
      <c r="E208" s="40">
        <f>스포츠스태킹!G20</f>
        <v>0.9857142857142858</v>
      </c>
      <c r="F208" s="40">
        <f>스포츠스태킹!G21</f>
        <v>0.9857142857142858</v>
      </c>
      <c r="G208" s="40">
        <f>스포츠스태킹!G22</f>
        <v>0.9857142857142858</v>
      </c>
      <c r="H208" s="40">
        <f>스포츠스태킹!G23</f>
        <v>0.9714285714285713</v>
      </c>
      <c r="I208" s="40">
        <f>스포츠스태킹!G324</f>
        <v>0</v>
      </c>
      <c r="J208" s="40">
        <f>스포츠스태킹!G25</f>
        <v>0.9857142857142858</v>
      </c>
      <c r="K208" s="73"/>
      <c r="L208" s="73"/>
      <c r="M208" s="76"/>
    </row>
    <row r="209" spans="1:13" ht="13.55">
      <c r="A209" s="77" t="s">
        <v>117</v>
      </c>
      <c r="B209" s="60" t="s">
        <v>107</v>
      </c>
      <c r="C209" s="64">
        <f>음악줄넘기!B18</f>
        <v>15</v>
      </c>
      <c r="D209" s="64">
        <f>음악줄넘기!B19</f>
        <v>14</v>
      </c>
      <c r="E209" s="64">
        <f>음악줄넘기!B20</f>
        <v>14</v>
      </c>
      <c r="F209" s="64">
        <f>음악줄넘기!B21</f>
        <v>12</v>
      </c>
      <c r="G209" s="64">
        <f>음악줄넘기!B22</f>
        <v>13</v>
      </c>
      <c r="H209" s="64">
        <f>음악줄넘기!B23</f>
        <v>13</v>
      </c>
      <c r="I209" s="64">
        <f>음악줄넘기!B24</f>
        <v>12</v>
      </c>
      <c r="J209" s="64">
        <f>음악줄넘기!B25</f>
        <v>11</v>
      </c>
      <c r="K209" s="79">
        <v>37</v>
      </c>
      <c r="L209" s="79">
        <f>음악줄넘기!I17</f>
        <v>27</v>
      </c>
      <c r="M209" s="81">
        <f>음악줄넘기!G26</f>
        <v>0.8935185185185184</v>
      </c>
    </row>
    <row r="210" spans="1:13" ht="16.5">
      <c r="A210" s="69"/>
      <c r="B210" s="58" t="s">
        <v>74</v>
      </c>
      <c r="C210" s="65">
        <f>음악줄넘기!C18</f>
        <v>11</v>
      </c>
      <c r="D210" s="65">
        <f>음악줄넘기!C19</f>
        <v>13</v>
      </c>
      <c r="E210" s="65">
        <f>음악줄넘기!C20</f>
        <v>13</v>
      </c>
      <c r="F210" s="24">
        <f>음악줄넘기!C21</f>
        <v>13</v>
      </c>
      <c r="G210" s="24">
        <f>음악줄넘기!C22</f>
        <v>14</v>
      </c>
      <c r="H210" s="24">
        <f>음악줄넘기!C23</f>
        <v>14</v>
      </c>
      <c r="I210" s="24">
        <f>음악줄넘기!C24</f>
        <v>15</v>
      </c>
      <c r="J210" s="24">
        <f>음악줄넘기!C25</f>
        <v>16</v>
      </c>
      <c r="K210" s="72"/>
      <c r="L210" s="72"/>
      <c r="M210" s="75"/>
    </row>
    <row r="211" spans="1:13" ht="16.5">
      <c r="A211" s="69"/>
      <c r="B211" s="58" t="s">
        <v>71</v>
      </c>
      <c r="C211" s="65">
        <f>음악줄넘기!D18</f>
        <v>1</v>
      </c>
      <c r="D211" s="65">
        <f>음악줄넘기!D19</f>
        <v>0</v>
      </c>
      <c r="E211" s="65">
        <f>음악줄넘기!D20</f>
        <v>0</v>
      </c>
      <c r="F211" s="65">
        <f>음악줄넘기!D21</f>
        <v>2</v>
      </c>
      <c r="G211" s="65">
        <f>음악줄넘기!D22</f>
        <v>0</v>
      </c>
      <c r="H211" s="65">
        <f>음악줄넘기!D23</f>
        <v>0</v>
      </c>
      <c r="I211" s="65">
        <f>음악줄넘기!D24</f>
        <v>0</v>
      </c>
      <c r="J211" s="65">
        <f>음악줄넘기!D25</f>
        <v>0</v>
      </c>
      <c r="K211" s="72"/>
      <c r="L211" s="72"/>
      <c r="M211" s="75"/>
    </row>
    <row r="212" spans="1:13" ht="16.5">
      <c r="A212" s="69"/>
      <c r="B212" s="58" t="s">
        <v>66</v>
      </c>
      <c r="C212" s="65">
        <f>음악줄넘기!E18</f>
        <v>0</v>
      </c>
      <c r="D212" s="65">
        <f>음악줄넘기!E19</f>
        <v>0</v>
      </c>
      <c r="E212" s="65">
        <f>음악줄넘기!E20</f>
        <v>0</v>
      </c>
      <c r="F212" s="65">
        <f>음악줄넘기!E21</f>
        <v>0</v>
      </c>
      <c r="G212" s="65">
        <f>음악줄넘기!E22</f>
        <v>0</v>
      </c>
      <c r="H212" s="65">
        <f>음악줄넘기!E23</f>
        <v>0</v>
      </c>
      <c r="I212" s="65">
        <f>음악줄넘기!E24</f>
        <v>0</v>
      </c>
      <c r="J212" s="65">
        <f>음악줄넘기!E25</f>
        <v>0</v>
      </c>
      <c r="K212" s="72"/>
      <c r="L212" s="72"/>
      <c r="M212" s="75"/>
    </row>
    <row r="213" spans="1:13" ht="16.5">
      <c r="A213" s="69"/>
      <c r="B213" s="59" t="s">
        <v>104</v>
      </c>
      <c r="C213" s="66">
        <f>음악줄넘기!F18</f>
        <v>0</v>
      </c>
      <c r="D213" s="66">
        <f>음악줄넘기!F19</f>
        <v>0</v>
      </c>
      <c r="E213" s="66">
        <f>음악줄넘기!F20</f>
        <v>0</v>
      </c>
      <c r="F213" s="66">
        <f>음악줄넘기!F21</f>
        <v>0</v>
      </c>
      <c r="G213" s="66">
        <f>음악줄넘기!F22</f>
        <v>0</v>
      </c>
      <c r="H213" s="66">
        <f>음악줄넘기!F23</f>
        <v>0</v>
      </c>
      <c r="I213" s="66">
        <f>음악줄넘기!F24</f>
        <v>0</v>
      </c>
      <c r="J213" s="66">
        <f>음악줄넘기!F25</f>
        <v>0</v>
      </c>
      <c r="K213" s="72"/>
      <c r="L213" s="72"/>
      <c r="M213" s="75"/>
    </row>
    <row r="214" spans="1:13" ht="13.95">
      <c r="A214" s="78"/>
      <c r="B214" s="51" t="s">
        <v>114</v>
      </c>
      <c r="C214" s="52">
        <f>음악줄넘기!G18</f>
        <v>0.9037037037037037</v>
      </c>
      <c r="D214" s="52">
        <f>음악줄넘기!G19</f>
        <v>0.9037037037037037</v>
      </c>
      <c r="E214" s="52">
        <f>음악줄넘기!G20</f>
        <v>0.9037037037037037</v>
      </c>
      <c r="F214" s="52">
        <f>음악줄넘기!G21</f>
        <v>0.874074074074074</v>
      </c>
      <c r="G214" s="52">
        <f>음악줄넘기!G22</f>
        <v>0.8962962962962964</v>
      </c>
      <c r="H214" s="52">
        <f>음악줄넘기!G23</f>
        <v>0.8962962962962964</v>
      </c>
      <c r="I214" s="52">
        <f>음악줄넘기!G24</f>
        <v>0.888888888888889</v>
      </c>
      <c r="J214" s="52">
        <f>음악줄넘기!G25</f>
        <v>0.8814814814814815</v>
      </c>
      <c r="K214" s="80"/>
      <c r="L214" s="80"/>
      <c r="M214" s="82"/>
    </row>
    <row r="216" ht="20.65">
      <c r="A216" s="6" t="s">
        <v>18</v>
      </c>
    </row>
    <row r="217" spans="1:13" ht="18.55">
      <c r="A217" s="54" t="s">
        <v>113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8"/>
    </row>
    <row r="218" spans="1:13" ht="16.5">
      <c r="A218" s="53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1"/>
    </row>
    <row r="219" spans="1:13" ht="16.5">
      <c r="A219" s="129" t="s">
        <v>130</v>
      </c>
      <c r="B219" s="84"/>
      <c r="C219" s="84"/>
      <c r="D219" s="30"/>
      <c r="E219" s="30"/>
      <c r="F219" s="30"/>
      <c r="G219" s="30"/>
      <c r="H219" s="30"/>
      <c r="I219" s="30"/>
      <c r="J219" s="30"/>
      <c r="K219" s="30"/>
      <c r="L219" s="30"/>
      <c r="M219" s="31"/>
    </row>
    <row r="220" spans="1:13" ht="16.5">
      <c r="A220" s="83" t="s">
        <v>131</v>
      </c>
      <c r="B220" s="84"/>
      <c r="C220" s="84"/>
      <c r="D220" s="30"/>
      <c r="E220" s="30"/>
      <c r="F220" s="30"/>
      <c r="G220" s="30"/>
      <c r="H220" s="30"/>
      <c r="I220" s="30"/>
      <c r="J220" s="30"/>
      <c r="K220" s="30"/>
      <c r="L220" s="30"/>
      <c r="M220" s="31"/>
    </row>
    <row r="221" spans="1:13" ht="16.5">
      <c r="A221" s="130" t="s">
        <v>132</v>
      </c>
      <c r="B221" s="124"/>
      <c r="C221" s="124"/>
      <c r="D221" s="30"/>
      <c r="E221" s="30"/>
      <c r="F221" s="30"/>
      <c r="G221" s="30"/>
      <c r="H221" s="30"/>
      <c r="I221" s="30"/>
      <c r="J221" s="30"/>
      <c r="K221" s="30"/>
      <c r="L221" s="30"/>
      <c r="M221" s="31"/>
    </row>
    <row r="222" spans="1:13" ht="16.5">
      <c r="A222" s="123"/>
      <c r="B222" s="124"/>
      <c r="C222" s="124"/>
      <c r="D222" s="30"/>
      <c r="E222" s="30"/>
      <c r="F222" s="30"/>
      <c r="G222" s="30"/>
      <c r="H222" s="30"/>
      <c r="I222" s="30"/>
      <c r="J222" s="30"/>
      <c r="K222" s="30"/>
      <c r="L222" s="30"/>
      <c r="M222" s="31"/>
    </row>
    <row r="223" spans="1:13" ht="16.5">
      <c r="A223" s="123"/>
      <c r="B223" s="124"/>
      <c r="C223" s="124"/>
      <c r="D223" s="30"/>
      <c r="E223" s="30"/>
      <c r="F223" s="30"/>
      <c r="G223" s="30"/>
      <c r="H223" s="30"/>
      <c r="I223" s="30"/>
      <c r="J223" s="30"/>
      <c r="K223" s="30"/>
      <c r="L223" s="30"/>
      <c r="M223" s="31"/>
    </row>
    <row r="224" spans="1:13" ht="17.8">
      <c r="A224" s="55" t="s">
        <v>22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1"/>
    </row>
    <row r="225" spans="1:13" ht="16.5">
      <c r="A225" s="53" t="s">
        <v>76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1"/>
    </row>
    <row r="226" spans="1:13" ht="16.5">
      <c r="A226" s="53" t="s">
        <v>133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1"/>
    </row>
    <row r="227" spans="1:13" ht="16.5">
      <c r="A227" s="53" t="s">
        <v>5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1"/>
    </row>
    <row r="228" spans="1:13" ht="16.5">
      <c r="A228" s="127" t="s">
        <v>30</v>
      </c>
      <c r="B228" s="128"/>
      <c r="C228" s="128"/>
      <c r="D228" s="128"/>
      <c r="E228" s="128"/>
      <c r="F228" s="30"/>
      <c r="G228" s="30"/>
      <c r="H228" s="30"/>
      <c r="I228" s="30"/>
      <c r="J228" s="30"/>
      <c r="K228" s="30"/>
      <c r="L228" s="30"/>
      <c r="M228" s="31"/>
    </row>
    <row r="229" spans="1:13" ht="16.5">
      <c r="A229" s="53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1"/>
    </row>
    <row r="230" spans="1:13" ht="16.5">
      <c r="A230" s="2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1"/>
    </row>
    <row r="231" spans="1:13" ht="16.5">
      <c r="A231" s="2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1"/>
    </row>
    <row r="232" spans="1:13" ht="16.5">
      <c r="A232" s="2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1"/>
    </row>
    <row r="233" spans="1:13" ht="16.5">
      <c r="A233" s="29" t="s">
        <v>64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1"/>
    </row>
    <row r="234" spans="1:13" ht="13.95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</row>
    <row r="239" ht="15" customHeight="1"/>
    <row r="240" ht="24.95" customHeight="1"/>
    <row r="241" s="26" customFormat="1" ht="24.95" customHeight="1"/>
    <row r="242" s="26" customFormat="1" ht="24.95" customHeight="1"/>
    <row r="243" s="26" customFormat="1" ht="24.95" customHeight="1"/>
    <row r="244" s="26" customFormat="1" ht="24.95" customHeight="1"/>
    <row r="245" s="26" customFormat="1" ht="24.95" customHeight="1"/>
    <row r="246" s="26" customFormat="1" ht="24.95" customHeight="1"/>
    <row r="247" s="26" customFormat="1" ht="24.95" customHeight="1"/>
    <row r="248" s="26" customFormat="1" ht="24.95" customHeight="1"/>
    <row r="249" s="26" customFormat="1" ht="24.95" customHeight="1"/>
    <row r="250" s="26" customFormat="1" ht="24.95" customHeight="1"/>
    <row r="251" s="26" customFormat="1" ht="24.95" customHeight="1"/>
    <row r="252" s="26" customFormat="1" ht="24.95" customHeight="1"/>
    <row r="253" s="26" customFormat="1" ht="24.95" customHeight="1"/>
    <row r="254" s="26" customFormat="1" ht="24.95" customHeight="1"/>
    <row r="255" s="26" customFormat="1" ht="24.95" customHeight="1"/>
    <row r="256" s="26" customFormat="1" ht="24.95" customHeight="1"/>
    <row r="257" s="26" customFormat="1" ht="24.95" customHeight="1"/>
    <row r="258" s="26" customFormat="1" ht="24.95" customHeight="1"/>
  </sheetData>
  <mergeCells count="146">
    <mergeCell ref="A203:A208"/>
    <mergeCell ref="K203:K208"/>
    <mergeCell ref="L203:L208"/>
    <mergeCell ref="M203:M208"/>
    <mergeCell ref="A209:A214"/>
    <mergeCell ref="K209:K214"/>
    <mergeCell ref="L209:L214"/>
    <mergeCell ref="M209:M214"/>
    <mergeCell ref="A101:A106"/>
    <mergeCell ref="K101:K106"/>
    <mergeCell ref="L101:L106"/>
    <mergeCell ref="M101:M106"/>
    <mergeCell ref="A107:A112"/>
    <mergeCell ref="K107:K112"/>
    <mergeCell ref="L107:L112"/>
    <mergeCell ref="M107:M112"/>
    <mergeCell ref="A219:C219"/>
    <mergeCell ref="A197:A202"/>
    <mergeCell ref="L197:L202"/>
    <mergeCell ref="M197:M202"/>
    <mergeCell ref="A185:A190"/>
    <mergeCell ref="L185:L190"/>
    <mergeCell ref="M185:M190"/>
    <mergeCell ref="A191:A196"/>
    <mergeCell ref="L191:L196"/>
    <mergeCell ref="M191:M196"/>
    <mergeCell ref="K185:K190"/>
    <mergeCell ref="K197:K202"/>
    <mergeCell ref="K191:K196"/>
    <mergeCell ref="A173:A178"/>
    <mergeCell ref="L173:L178"/>
    <mergeCell ref="M173:M178"/>
    <mergeCell ref="A179:A184"/>
    <mergeCell ref="L179:L184"/>
    <mergeCell ref="M179:M184"/>
    <mergeCell ref="A161:A166"/>
    <mergeCell ref="L161:L166"/>
    <mergeCell ref="M161:M166"/>
    <mergeCell ref="A167:A172"/>
    <mergeCell ref="L167:L172"/>
    <mergeCell ref="M167:M172"/>
    <mergeCell ref="K167:K172"/>
    <mergeCell ref="K173:K178"/>
    <mergeCell ref="K161:K166"/>
    <mergeCell ref="K179:K184"/>
    <mergeCell ref="A149:A154"/>
    <mergeCell ref="L149:L154"/>
    <mergeCell ref="M149:M154"/>
    <mergeCell ref="A155:A160"/>
    <mergeCell ref="L155:L160"/>
    <mergeCell ref="M155:M160"/>
    <mergeCell ref="A137:A142"/>
    <mergeCell ref="L137:L142"/>
    <mergeCell ref="M137:M142"/>
    <mergeCell ref="A143:A148"/>
    <mergeCell ref="L143:L148"/>
    <mergeCell ref="M143:M148"/>
    <mergeCell ref="K143:K148"/>
    <mergeCell ref="K149:K154"/>
    <mergeCell ref="K137:K142"/>
    <mergeCell ref="K155:K160"/>
    <mergeCell ref="A125:A130"/>
    <mergeCell ref="L125:L130"/>
    <mergeCell ref="M125:M130"/>
    <mergeCell ref="A131:A136"/>
    <mergeCell ref="L131:L136"/>
    <mergeCell ref="M131:M136"/>
    <mergeCell ref="M65:M70"/>
    <mergeCell ref="A119:A124"/>
    <mergeCell ref="L119:L124"/>
    <mergeCell ref="M119:M124"/>
    <mergeCell ref="A95:A100"/>
    <mergeCell ref="K95:K100"/>
    <mergeCell ref="M95:M100"/>
    <mergeCell ref="L95:L100"/>
    <mergeCell ref="A89:A94"/>
    <mergeCell ref="K89:K94"/>
    <mergeCell ref="M89:M94"/>
    <mergeCell ref="L89:L94"/>
    <mergeCell ref="K119:K124"/>
    <mergeCell ref="K125:K130"/>
    <mergeCell ref="K131:K136"/>
    <mergeCell ref="A1:M1"/>
    <mergeCell ref="A4:D4"/>
    <mergeCell ref="A5:D5"/>
    <mergeCell ref="A6:D6"/>
    <mergeCell ref="A7:D7"/>
    <mergeCell ref="K5:L12"/>
    <mergeCell ref="K4:L4"/>
    <mergeCell ref="A11:D11"/>
    <mergeCell ref="A12:D12"/>
    <mergeCell ref="A10:D10"/>
    <mergeCell ref="M5:M12"/>
    <mergeCell ref="A8:D8"/>
    <mergeCell ref="A9:D9"/>
    <mergeCell ref="A77:A82"/>
    <mergeCell ref="K77:K82"/>
    <mergeCell ref="M77:M82"/>
    <mergeCell ref="A83:A88"/>
    <mergeCell ref="K83:K88"/>
    <mergeCell ref="M83:M88"/>
    <mergeCell ref="L77:L82"/>
    <mergeCell ref="L83:L88"/>
    <mergeCell ref="A65:A70"/>
    <mergeCell ref="K65:K70"/>
    <mergeCell ref="A71:A76"/>
    <mergeCell ref="K71:K76"/>
    <mergeCell ref="M71:M76"/>
    <mergeCell ref="L65:L70"/>
    <mergeCell ref="L71:L76"/>
    <mergeCell ref="A53:A58"/>
    <mergeCell ref="K53:K58"/>
    <mergeCell ref="M53:M58"/>
    <mergeCell ref="A59:A64"/>
    <mergeCell ref="K59:K64"/>
    <mergeCell ref="M59:M64"/>
    <mergeCell ref="L53:L58"/>
    <mergeCell ref="L59:L64"/>
    <mergeCell ref="A47:A52"/>
    <mergeCell ref="K47:K52"/>
    <mergeCell ref="M47:M52"/>
    <mergeCell ref="L41:L46"/>
    <mergeCell ref="L47:L52"/>
    <mergeCell ref="A29:A34"/>
    <mergeCell ref="K29:K34"/>
    <mergeCell ref="M29:M34"/>
    <mergeCell ref="A35:A40"/>
    <mergeCell ref="K35:K40"/>
    <mergeCell ref="M35:M40"/>
    <mergeCell ref="L29:L34"/>
    <mergeCell ref="L35:L40"/>
    <mergeCell ref="M17:M22"/>
    <mergeCell ref="K17:K22"/>
    <mergeCell ref="A17:A22"/>
    <mergeCell ref="A23:A28"/>
    <mergeCell ref="K23:K28"/>
    <mergeCell ref="M23:M28"/>
    <mergeCell ref="L17:L22"/>
    <mergeCell ref="L23:L28"/>
    <mergeCell ref="A41:A46"/>
    <mergeCell ref="K41:K46"/>
    <mergeCell ref="M41:M46"/>
    <mergeCell ref="A220:C220"/>
    <mergeCell ref="A221:C221"/>
    <mergeCell ref="A222:C222"/>
    <mergeCell ref="A223:C223"/>
  </mergeCells>
  <printOptions horizontalCentered="1"/>
  <pageMargins left="0.31486111879348755" right="0.31486111879348755" top="0.35430556535720825" bottom="0.35430556535720825" header="0.27541667222976685" footer="0.1966666728258133"/>
  <pageSetup horizontalDpi="600" verticalDpi="600" orientation="portrait" paperSize="9" scale="47" copies="1"/>
  <headerFooter>
    <oddFooter>&amp;C&amp;"돋움,Regular"&amp;P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0"/>
  <sheetViews>
    <sheetView zoomScaleSheetLayoutView="75" workbookViewId="0" topLeftCell="A1">
      <pane xSplit="8" ySplit="4" topLeftCell="AD5" activePane="bottomRight" state="frozen"/>
      <selection pane="bottomRight" activeCell="AX28" sqref="AX28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54" width="2.75390625" style="10" customWidth="1"/>
    <col min="55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81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30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22</v>
      </c>
      <c r="AD4" s="8">
        <v>24</v>
      </c>
    </row>
    <row r="5" spans="1:136" ht="16.5">
      <c r="A5" t="s">
        <v>119</v>
      </c>
      <c r="B5" s="12">
        <f aca="true" t="shared" si="0" ref="B5:B12">COUNTIF(I5:ZY5,5)</f>
        <v>13</v>
      </c>
      <c r="C5" s="12">
        <f aca="true" t="shared" si="1" ref="C5:C12">COUNTIF(I5:ZY5,4)</f>
        <v>8</v>
      </c>
      <c r="D5" s="12">
        <f aca="true" t="shared" si="2" ref="D5:D12">COUNTIF(I5:ZY5,3)</f>
        <v>1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0.9090909090909092</v>
      </c>
      <c r="H5" s="13">
        <f>((B5*5)+(C5*4)+(D5*3)+(E5*2)+(F5*1))/SUM(B5:F5)</f>
        <v>4.545454545454546</v>
      </c>
      <c r="AD5" s="10">
        <v>5</v>
      </c>
      <c r="AE5" s="10">
        <v>5</v>
      </c>
      <c r="AF5" s="10">
        <v>5</v>
      </c>
      <c r="AG5" s="10">
        <v>5</v>
      </c>
      <c r="AH5" s="10">
        <v>5</v>
      </c>
      <c r="AI5" s="10">
        <v>5</v>
      </c>
      <c r="AJ5" s="10">
        <v>5</v>
      </c>
      <c r="AK5" s="10">
        <v>5</v>
      </c>
      <c r="AL5" s="10">
        <v>5</v>
      </c>
      <c r="AM5" s="10">
        <v>5</v>
      </c>
      <c r="AN5" s="10">
        <v>5</v>
      </c>
      <c r="AO5" s="10">
        <v>5</v>
      </c>
      <c r="AP5" s="10">
        <v>5</v>
      </c>
      <c r="AQ5" s="10">
        <v>4</v>
      </c>
      <c r="AR5" s="10">
        <v>4</v>
      </c>
      <c r="AS5" s="10">
        <v>4</v>
      </c>
      <c r="AT5" s="10">
        <v>4</v>
      </c>
      <c r="AU5" s="10">
        <v>4</v>
      </c>
      <c r="AV5" s="10">
        <v>4</v>
      </c>
      <c r="AW5" s="10">
        <v>4</v>
      </c>
      <c r="AX5" s="10">
        <v>4</v>
      </c>
      <c r="AY5" s="10">
        <v>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14</v>
      </c>
      <c r="C6" s="12">
        <f t="shared" si="1"/>
        <v>7</v>
      </c>
      <c r="D6" s="12">
        <f t="shared" si="2"/>
        <v>1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0.9181818181818182</v>
      </c>
      <c r="H6" s="13">
        <f aca="true" t="shared" si="6" ref="H6:H12">((B6*5)+(C6*4)+(D6*3)+(E6*2)+(F6*1))/SUM(B6:F6)</f>
        <v>4.590909090909091</v>
      </c>
      <c r="AD6" s="10">
        <v>5</v>
      </c>
      <c r="AE6" s="10">
        <v>5</v>
      </c>
      <c r="AF6" s="10">
        <v>5</v>
      </c>
      <c r="AG6" s="10">
        <v>5</v>
      </c>
      <c r="AH6" s="10">
        <v>5</v>
      </c>
      <c r="AI6" s="10">
        <v>5</v>
      </c>
      <c r="AJ6" s="10">
        <v>5</v>
      </c>
      <c r="AK6" s="10">
        <v>5</v>
      </c>
      <c r="AL6" s="10">
        <v>5</v>
      </c>
      <c r="AM6" s="10">
        <v>5</v>
      </c>
      <c r="AN6" s="10">
        <v>5</v>
      </c>
      <c r="AO6" s="10">
        <v>5</v>
      </c>
      <c r="AP6" s="10">
        <v>5</v>
      </c>
      <c r="AQ6" s="10">
        <v>5</v>
      </c>
      <c r="AR6" s="10">
        <v>4</v>
      </c>
      <c r="AS6" s="10">
        <v>4</v>
      </c>
      <c r="AT6" s="10">
        <v>4</v>
      </c>
      <c r="AU6" s="10">
        <v>4</v>
      </c>
      <c r="AV6" s="10">
        <v>3</v>
      </c>
      <c r="AW6" s="10">
        <v>4</v>
      </c>
      <c r="AX6" s="10">
        <v>4</v>
      </c>
      <c r="AY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12</v>
      </c>
      <c r="C7" s="12">
        <f t="shared" si="1"/>
        <v>9</v>
      </c>
      <c r="D7" s="12">
        <f t="shared" si="2"/>
        <v>1</v>
      </c>
      <c r="E7" s="12">
        <f t="shared" si="3"/>
        <v>0</v>
      </c>
      <c r="F7" s="12">
        <f t="shared" si="4"/>
        <v>0</v>
      </c>
      <c r="G7" s="14">
        <f t="shared" si="5"/>
        <v>0.9</v>
      </c>
      <c r="H7" s="13">
        <f t="shared" si="6"/>
        <v>4.5</v>
      </c>
      <c r="AD7" s="10">
        <v>5</v>
      </c>
      <c r="AE7" s="10">
        <v>5</v>
      </c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>
        <v>5</v>
      </c>
      <c r="AL7" s="10">
        <v>5</v>
      </c>
      <c r="AM7" s="10">
        <v>5</v>
      </c>
      <c r="AN7" s="10">
        <v>5</v>
      </c>
      <c r="AO7" s="10">
        <v>5</v>
      </c>
      <c r="AP7" s="10">
        <v>4</v>
      </c>
      <c r="AQ7" s="10">
        <v>4</v>
      </c>
      <c r="AR7" s="10">
        <v>4</v>
      </c>
      <c r="AS7" s="10">
        <v>4</v>
      </c>
      <c r="AT7" s="10">
        <v>4</v>
      </c>
      <c r="AU7" s="10">
        <v>4</v>
      </c>
      <c r="AV7" s="10">
        <v>4</v>
      </c>
      <c r="AW7" s="10">
        <v>4</v>
      </c>
      <c r="AX7" s="10">
        <v>4</v>
      </c>
      <c r="AY7" s="10">
        <v>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13</v>
      </c>
      <c r="C8" s="12">
        <f t="shared" si="1"/>
        <v>8</v>
      </c>
      <c r="D8" s="12">
        <f t="shared" si="2"/>
        <v>1</v>
      </c>
      <c r="E8" s="12">
        <f t="shared" si="3"/>
        <v>0</v>
      </c>
      <c r="F8" s="12">
        <f t="shared" si="4"/>
        <v>0</v>
      </c>
      <c r="G8" s="14">
        <f t="shared" si="5"/>
        <v>0.9090909090909092</v>
      </c>
      <c r="H8" s="13">
        <f t="shared" si="6"/>
        <v>4.545454545454546</v>
      </c>
      <c r="AD8" s="10">
        <v>5</v>
      </c>
      <c r="AE8" s="10">
        <v>5</v>
      </c>
      <c r="AF8" s="10">
        <v>5</v>
      </c>
      <c r="AG8" s="10">
        <v>5</v>
      </c>
      <c r="AH8" s="10">
        <v>5</v>
      </c>
      <c r="AI8" s="10">
        <v>5</v>
      </c>
      <c r="AJ8" s="10">
        <v>5</v>
      </c>
      <c r="AK8" s="10">
        <v>5</v>
      </c>
      <c r="AL8" s="10">
        <v>5</v>
      </c>
      <c r="AM8" s="10">
        <v>5</v>
      </c>
      <c r="AN8" s="10">
        <v>5</v>
      </c>
      <c r="AO8" s="10">
        <v>5</v>
      </c>
      <c r="AP8" s="10">
        <v>5</v>
      </c>
      <c r="AQ8" s="10">
        <v>4</v>
      </c>
      <c r="AR8" s="10">
        <v>4</v>
      </c>
      <c r="AS8" s="10">
        <v>4</v>
      </c>
      <c r="AT8" s="10">
        <v>4</v>
      </c>
      <c r="AU8" s="10">
        <v>4</v>
      </c>
      <c r="AV8" s="10">
        <v>4</v>
      </c>
      <c r="AW8" s="10">
        <v>3</v>
      </c>
      <c r="AX8" s="10">
        <v>4</v>
      </c>
      <c r="AY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14</v>
      </c>
      <c r="C9" s="12">
        <f t="shared" si="1"/>
        <v>7</v>
      </c>
      <c r="D9" s="12">
        <f t="shared" si="2"/>
        <v>1</v>
      </c>
      <c r="E9" s="12">
        <f t="shared" si="3"/>
        <v>0</v>
      </c>
      <c r="F9" s="12">
        <f t="shared" si="4"/>
        <v>0</v>
      </c>
      <c r="G9" s="14">
        <f t="shared" si="5"/>
        <v>0.9181818181818182</v>
      </c>
      <c r="H9" s="13">
        <f t="shared" si="6"/>
        <v>4.590909090909091</v>
      </c>
      <c r="AD9" s="10">
        <v>5</v>
      </c>
      <c r="AE9" s="10">
        <v>5</v>
      </c>
      <c r="AF9" s="10">
        <v>5</v>
      </c>
      <c r="AG9" s="10">
        <v>5</v>
      </c>
      <c r="AH9" s="10">
        <v>5</v>
      </c>
      <c r="AI9" s="10">
        <v>5</v>
      </c>
      <c r="AJ9" s="10">
        <v>5</v>
      </c>
      <c r="AK9" s="10">
        <v>5</v>
      </c>
      <c r="AL9" s="10">
        <v>5</v>
      </c>
      <c r="AM9" s="10">
        <v>5</v>
      </c>
      <c r="AN9" s="10">
        <v>5</v>
      </c>
      <c r="AO9" s="10">
        <v>5</v>
      </c>
      <c r="AP9" s="10">
        <v>5</v>
      </c>
      <c r="AQ9" s="10">
        <v>5</v>
      </c>
      <c r="AR9" s="10">
        <v>4</v>
      </c>
      <c r="AS9" s="10">
        <v>4</v>
      </c>
      <c r="AT9" s="10">
        <v>4</v>
      </c>
      <c r="AU9" s="10">
        <v>4</v>
      </c>
      <c r="AV9" s="10">
        <v>4</v>
      </c>
      <c r="AW9" s="10">
        <v>3</v>
      </c>
      <c r="AX9" s="10">
        <v>4</v>
      </c>
      <c r="AY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13</v>
      </c>
      <c r="C10" s="12">
        <f t="shared" si="1"/>
        <v>8</v>
      </c>
      <c r="D10" s="12">
        <f t="shared" si="2"/>
        <v>1</v>
      </c>
      <c r="E10" s="12">
        <f t="shared" si="3"/>
        <v>0</v>
      </c>
      <c r="F10" s="12">
        <f t="shared" si="4"/>
        <v>0</v>
      </c>
      <c r="G10" s="14">
        <f t="shared" si="5"/>
        <v>0.9090909090909092</v>
      </c>
      <c r="H10" s="13">
        <f t="shared" si="6"/>
        <v>4.545454545454546</v>
      </c>
      <c r="AD10" s="10">
        <v>5</v>
      </c>
      <c r="AE10" s="10">
        <v>5</v>
      </c>
      <c r="AF10" s="10">
        <v>5</v>
      </c>
      <c r="AG10" s="10">
        <v>5</v>
      </c>
      <c r="AH10" s="10">
        <v>5</v>
      </c>
      <c r="AI10" s="10">
        <v>5</v>
      </c>
      <c r="AJ10" s="10">
        <v>5</v>
      </c>
      <c r="AK10" s="10">
        <v>5</v>
      </c>
      <c r="AL10" s="10">
        <v>5</v>
      </c>
      <c r="AM10" s="10">
        <v>5</v>
      </c>
      <c r="AN10" s="10">
        <v>5</v>
      </c>
      <c r="AO10" s="10">
        <v>5</v>
      </c>
      <c r="AP10" s="10">
        <v>5</v>
      </c>
      <c r="AQ10" s="10">
        <v>4</v>
      </c>
      <c r="AR10" s="10">
        <v>4</v>
      </c>
      <c r="AS10" s="10">
        <v>3</v>
      </c>
      <c r="AT10" s="10">
        <v>4</v>
      </c>
      <c r="AU10" s="10">
        <v>4</v>
      </c>
      <c r="AV10" s="10">
        <v>4</v>
      </c>
      <c r="AW10" s="10">
        <v>4</v>
      </c>
      <c r="AX10" s="10">
        <v>4</v>
      </c>
      <c r="AY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11</v>
      </c>
      <c r="C11" s="12">
        <f t="shared" si="1"/>
        <v>10</v>
      </c>
      <c r="D11" s="12">
        <f t="shared" si="2"/>
        <v>1</v>
      </c>
      <c r="E11" s="12">
        <f t="shared" si="3"/>
        <v>0</v>
      </c>
      <c r="F11" s="12">
        <f t="shared" si="4"/>
        <v>0</v>
      </c>
      <c r="G11" s="14">
        <f t="shared" si="5"/>
        <v>0.8909090909090909</v>
      </c>
      <c r="H11" s="13">
        <f t="shared" si="6"/>
        <v>4.454545454545454</v>
      </c>
      <c r="AD11" s="10">
        <v>5</v>
      </c>
      <c r="AE11" s="10">
        <v>5</v>
      </c>
      <c r="AF11" s="10">
        <v>5</v>
      </c>
      <c r="AG11" s="10">
        <v>5</v>
      </c>
      <c r="AH11" s="10">
        <v>5</v>
      </c>
      <c r="AI11" s="10">
        <v>5</v>
      </c>
      <c r="AJ11" s="10">
        <v>5</v>
      </c>
      <c r="AK11" s="10">
        <v>5</v>
      </c>
      <c r="AL11" s="10">
        <v>5</v>
      </c>
      <c r="AM11" s="10">
        <v>5</v>
      </c>
      <c r="AN11" s="10">
        <v>5</v>
      </c>
      <c r="AO11" s="10">
        <v>4</v>
      </c>
      <c r="AP11" s="10">
        <v>4</v>
      </c>
      <c r="AQ11" s="10">
        <v>4</v>
      </c>
      <c r="AR11" s="10">
        <v>4</v>
      </c>
      <c r="AS11" s="10">
        <v>4</v>
      </c>
      <c r="AT11" s="10">
        <v>4</v>
      </c>
      <c r="AU11" s="10">
        <v>4</v>
      </c>
      <c r="AV11" s="10">
        <v>4</v>
      </c>
      <c r="AW11" s="10">
        <v>3</v>
      </c>
      <c r="AX11" s="10">
        <v>4</v>
      </c>
      <c r="AY11" s="10">
        <v>4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12</v>
      </c>
      <c r="C12" s="12">
        <f t="shared" si="1"/>
        <v>8</v>
      </c>
      <c r="D12" s="12">
        <f t="shared" si="2"/>
        <v>2</v>
      </c>
      <c r="E12" s="12">
        <f t="shared" si="3"/>
        <v>0</v>
      </c>
      <c r="F12" s="12">
        <f t="shared" si="4"/>
        <v>0</v>
      </c>
      <c r="G12" s="14">
        <f t="shared" si="5"/>
        <v>0.8909090909090909</v>
      </c>
      <c r="H12" s="13">
        <f t="shared" si="6"/>
        <v>4.454545454545454</v>
      </c>
      <c r="AD12" s="10">
        <v>5</v>
      </c>
      <c r="AE12" s="10">
        <v>5</v>
      </c>
      <c r="AF12" s="10">
        <v>5</v>
      </c>
      <c r="AG12" s="10">
        <v>5</v>
      </c>
      <c r="AH12" s="10">
        <v>5</v>
      </c>
      <c r="AI12" s="10">
        <v>5</v>
      </c>
      <c r="AJ12" s="10">
        <v>5</v>
      </c>
      <c r="AK12" s="10">
        <v>5</v>
      </c>
      <c r="AL12" s="10">
        <v>5</v>
      </c>
      <c r="AM12" s="10">
        <v>5</v>
      </c>
      <c r="AN12" s="10">
        <v>5</v>
      </c>
      <c r="AO12" s="10">
        <v>5</v>
      </c>
      <c r="AP12" s="10">
        <v>4</v>
      </c>
      <c r="AQ12" s="10">
        <v>4</v>
      </c>
      <c r="AR12" s="10">
        <v>4</v>
      </c>
      <c r="AS12" s="10">
        <v>4</v>
      </c>
      <c r="AT12" s="10">
        <v>4</v>
      </c>
      <c r="AU12" s="10">
        <v>4</v>
      </c>
      <c r="AV12" s="10">
        <v>3</v>
      </c>
      <c r="AW12" s="10">
        <v>3</v>
      </c>
      <c r="AX12" s="10">
        <v>4</v>
      </c>
      <c r="AY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0.9056818181818181</v>
      </c>
      <c r="H13" s="13">
        <f>SUM(H5:H12)/8</f>
        <v>4.528409090909091</v>
      </c>
      <c r="BX13" s="10"/>
    </row>
    <row r="16" ht="17.8">
      <c r="A16" s="48" t="s">
        <v>68</v>
      </c>
    </row>
    <row r="17" spans="1:53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22</v>
      </c>
      <c r="AD17" s="10">
        <v>24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136" ht="16.5">
      <c r="A18" t="s">
        <v>119</v>
      </c>
      <c r="B18" s="12">
        <f aca="true" t="shared" si="7" ref="B18:B25">COUNTIF(I18:ZY18,5)</f>
        <v>10</v>
      </c>
      <c r="C18" s="12">
        <f aca="true" t="shared" si="8" ref="C18:C25">COUNTIF(I18:ZY18,4)</f>
        <v>10</v>
      </c>
      <c r="D18" s="12">
        <f aca="true" t="shared" si="9" ref="D18:D25">COUNTIF(I18:ZY18,3)</f>
        <v>2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0.8727272727272727</v>
      </c>
      <c r="H18" s="13">
        <f>((B18*5)+(C18*4)+(D18*3)+(E18*2)+(F18*1))/SUM(B18:F18)</f>
        <v>4.363636363636363</v>
      </c>
      <c r="AD18" s="10">
        <v>5</v>
      </c>
      <c r="AE18" s="10">
        <v>5</v>
      </c>
      <c r="AF18" s="10">
        <v>5</v>
      </c>
      <c r="AG18" s="10">
        <v>5</v>
      </c>
      <c r="AH18" s="10">
        <v>5</v>
      </c>
      <c r="AI18" s="10">
        <v>5</v>
      </c>
      <c r="AJ18" s="10">
        <v>5</v>
      </c>
      <c r="AK18" s="10">
        <v>5</v>
      </c>
      <c r="AL18" s="10">
        <v>5</v>
      </c>
      <c r="AM18" s="10">
        <v>5</v>
      </c>
      <c r="AN18" s="10">
        <v>4</v>
      </c>
      <c r="AO18" s="10">
        <v>4</v>
      </c>
      <c r="AP18" s="10">
        <v>4</v>
      </c>
      <c r="AQ18" s="10">
        <v>4</v>
      </c>
      <c r="AR18" s="10">
        <v>3</v>
      </c>
      <c r="AS18" s="10">
        <v>3</v>
      </c>
      <c r="AT18" s="10">
        <v>4</v>
      </c>
      <c r="AU18" s="10">
        <v>4</v>
      </c>
      <c r="AV18" s="10">
        <v>4</v>
      </c>
      <c r="AW18" s="10">
        <v>4</v>
      </c>
      <c r="AX18" s="10">
        <v>4</v>
      </c>
      <c r="AY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11</v>
      </c>
      <c r="C19" s="12">
        <f t="shared" si="8"/>
        <v>9</v>
      </c>
      <c r="D19" s="12">
        <f t="shared" si="9"/>
        <v>2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0.8818181818181818</v>
      </c>
      <c r="H19" s="13">
        <f aca="true" t="shared" si="13" ref="H19:H25">((B19*5)+(C19*4)+(D19*3)+(E19*2)+(F19*1))/SUM(B19:F19)</f>
        <v>4.409090909090909</v>
      </c>
      <c r="AD19" s="10">
        <v>5</v>
      </c>
      <c r="AE19" s="10">
        <v>5</v>
      </c>
      <c r="AF19" s="10">
        <v>5</v>
      </c>
      <c r="AG19" s="10">
        <v>5</v>
      </c>
      <c r="AH19" s="10">
        <v>5</v>
      </c>
      <c r="AI19" s="10">
        <v>5</v>
      </c>
      <c r="AJ19" s="10">
        <v>5</v>
      </c>
      <c r="AK19" s="10">
        <v>5</v>
      </c>
      <c r="AL19" s="10">
        <v>5</v>
      </c>
      <c r="AM19" s="10">
        <v>5</v>
      </c>
      <c r="AN19" s="10">
        <v>5</v>
      </c>
      <c r="AO19" s="10">
        <v>4</v>
      </c>
      <c r="AP19" s="10">
        <v>3</v>
      </c>
      <c r="AQ19" s="10">
        <v>3</v>
      </c>
      <c r="AR19" s="10">
        <v>4</v>
      </c>
      <c r="AS19" s="10">
        <v>4</v>
      </c>
      <c r="AT19" s="10">
        <v>4</v>
      </c>
      <c r="AU19" s="10">
        <v>4</v>
      </c>
      <c r="AV19" s="10">
        <v>4</v>
      </c>
      <c r="AW19" s="10">
        <v>4</v>
      </c>
      <c r="AX19" s="10">
        <v>4</v>
      </c>
      <c r="AY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12</v>
      </c>
      <c r="C20" s="12">
        <f t="shared" si="8"/>
        <v>8</v>
      </c>
      <c r="D20" s="12">
        <f t="shared" si="9"/>
        <v>2</v>
      </c>
      <c r="E20" s="12">
        <f t="shared" si="10"/>
        <v>0</v>
      </c>
      <c r="F20" s="12">
        <f t="shared" si="11"/>
        <v>0</v>
      </c>
      <c r="G20" s="14">
        <f t="shared" si="12"/>
        <v>0.8909090909090909</v>
      </c>
      <c r="H20" s="13">
        <f t="shared" si="13"/>
        <v>4.454545454545454</v>
      </c>
      <c r="AD20" s="10">
        <v>5</v>
      </c>
      <c r="AE20" s="10">
        <v>5</v>
      </c>
      <c r="AF20" s="10">
        <v>5</v>
      </c>
      <c r="AG20" s="10">
        <v>5</v>
      </c>
      <c r="AH20" s="10">
        <v>5</v>
      </c>
      <c r="AI20" s="10">
        <v>5</v>
      </c>
      <c r="AJ20" s="10">
        <v>5</v>
      </c>
      <c r="AK20" s="10">
        <v>5</v>
      </c>
      <c r="AL20" s="10">
        <v>5</v>
      </c>
      <c r="AM20" s="10">
        <v>5</v>
      </c>
      <c r="AN20" s="10">
        <v>5</v>
      </c>
      <c r="AO20" s="10">
        <v>5</v>
      </c>
      <c r="AP20" s="10">
        <v>3</v>
      </c>
      <c r="AQ20" s="10">
        <v>3</v>
      </c>
      <c r="AR20" s="10">
        <v>4</v>
      </c>
      <c r="AS20" s="10">
        <v>4</v>
      </c>
      <c r="AT20" s="10">
        <v>4</v>
      </c>
      <c r="AU20" s="10">
        <v>4</v>
      </c>
      <c r="AV20" s="10">
        <v>4</v>
      </c>
      <c r="AW20" s="10">
        <v>4</v>
      </c>
      <c r="AX20" s="10">
        <v>4</v>
      </c>
      <c r="AY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10</v>
      </c>
      <c r="C21" s="12">
        <f t="shared" si="8"/>
        <v>10</v>
      </c>
      <c r="D21" s="12">
        <f t="shared" si="9"/>
        <v>2</v>
      </c>
      <c r="E21" s="12">
        <f t="shared" si="10"/>
        <v>0</v>
      </c>
      <c r="F21" s="12">
        <f t="shared" si="11"/>
        <v>0</v>
      </c>
      <c r="G21" s="14">
        <f t="shared" si="12"/>
        <v>0.8727272727272727</v>
      </c>
      <c r="H21" s="13">
        <f t="shared" si="13"/>
        <v>4.363636363636363</v>
      </c>
      <c r="AD21" s="10">
        <v>5</v>
      </c>
      <c r="AE21" s="10">
        <v>5</v>
      </c>
      <c r="AF21" s="10">
        <v>5</v>
      </c>
      <c r="AG21" s="10">
        <v>5</v>
      </c>
      <c r="AH21" s="10">
        <v>5</v>
      </c>
      <c r="AI21" s="10">
        <v>5</v>
      </c>
      <c r="AJ21" s="10">
        <v>5</v>
      </c>
      <c r="AK21" s="10">
        <v>5</v>
      </c>
      <c r="AL21" s="10">
        <v>5</v>
      </c>
      <c r="AM21" s="10">
        <v>5</v>
      </c>
      <c r="AN21" s="10">
        <v>4</v>
      </c>
      <c r="AO21" s="10">
        <v>4</v>
      </c>
      <c r="AP21" s="10">
        <v>4</v>
      </c>
      <c r="AQ21" s="10">
        <v>3</v>
      </c>
      <c r="AR21" s="10">
        <v>4</v>
      </c>
      <c r="AS21" s="10">
        <v>4</v>
      </c>
      <c r="AT21" s="10">
        <v>4</v>
      </c>
      <c r="AU21" s="10">
        <v>4</v>
      </c>
      <c r="AV21" s="10">
        <v>4</v>
      </c>
      <c r="AW21" s="10">
        <v>3</v>
      </c>
      <c r="AX21" s="10">
        <v>4</v>
      </c>
      <c r="AY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12</v>
      </c>
      <c r="C22" s="12">
        <f t="shared" si="8"/>
        <v>8</v>
      </c>
      <c r="D22" s="12">
        <f t="shared" si="9"/>
        <v>2</v>
      </c>
      <c r="E22" s="12">
        <f t="shared" si="10"/>
        <v>0</v>
      </c>
      <c r="F22" s="12">
        <f t="shared" si="11"/>
        <v>0</v>
      </c>
      <c r="G22" s="14">
        <f t="shared" si="12"/>
        <v>0.8909090909090909</v>
      </c>
      <c r="H22" s="13">
        <f t="shared" si="13"/>
        <v>4.454545454545454</v>
      </c>
      <c r="AD22" s="10">
        <v>5</v>
      </c>
      <c r="AE22" s="10">
        <v>5</v>
      </c>
      <c r="AF22" s="10">
        <v>5</v>
      </c>
      <c r="AG22" s="10">
        <v>5</v>
      </c>
      <c r="AH22" s="10">
        <v>5</v>
      </c>
      <c r="AI22" s="10">
        <v>5</v>
      </c>
      <c r="AJ22" s="10">
        <v>5</v>
      </c>
      <c r="AK22" s="10">
        <v>5</v>
      </c>
      <c r="AL22" s="10">
        <v>5</v>
      </c>
      <c r="AM22" s="10">
        <v>5</v>
      </c>
      <c r="AN22" s="10">
        <v>5</v>
      </c>
      <c r="AO22" s="10">
        <v>5</v>
      </c>
      <c r="AP22" s="10">
        <v>4</v>
      </c>
      <c r="AQ22" s="10">
        <v>3</v>
      </c>
      <c r="AR22" s="10">
        <v>4</v>
      </c>
      <c r="AS22" s="10">
        <v>4</v>
      </c>
      <c r="AT22" s="10">
        <v>4</v>
      </c>
      <c r="AU22" s="10">
        <v>4</v>
      </c>
      <c r="AV22" s="10">
        <v>4</v>
      </c>
      <c r="AW22" s="10">
        <v>3</v>
      </c>
      <c r="AX22" s="10">
        <v>4</v>
      </c>
      <c r="AY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12</v>
      </c>
      <c r="C23" s="12">
        <f t="shared" si="8"/>
        <v>8</v>
      </c>
      <c r="D23" s="12">
        <f t="shared" si="9"/>
        <v>2</v>
      </c>
      <c r="E23" s="12">
        <f t="shared" si="10"/>
        <v>0</v>
      </c>
      <c r="F23" s="12">
        <f t="shared" si="11"/>
        <v>0</v>
      </c>
      <c r="G23" s="14">
        <f t="shared" si="12"/>
        <v>0.8909090909090909</v>
      </c>
      <c r="H23" s="13">
        <f t="shared" si="13"/>
        <v>4.454545454545454</v>
      </c>
      <c r="AD23" s="10">
        <v>5</v>
      </c>
      <c r="AE23" s="10">
        <v>5</v>
      </c>
      <c r="AF23" s="10">
        <v>5</v>
      </c>
      <c r="AG23" s="10">
        <v>5</v>
      </c>
      <c r="AH23" s="10">
        <v>5</v>
      </c>
      <c r="AI23" s="10">
        <v>5</v>
      </c>
      <c r="AJ23" s="10">
        <v>5</v>
      </c>
      <c r="AK23" s="10">
        <v>5</v>
      </c>
      <c r="AL23" s="10">
        <v>5</v>
      </c>
      <c r="AM23" s="10">
        <v>5</v>
      </c>
      <c r="AN23" s="10">
        <v>5</v>
      </c>
      <c r="AO23" s="10">
        <v>5</v>
      </c>
      <c r="AP23" s="10">
        <v>4</v>
      </c>
      <c r="AQ23" s="10">
        <v>4</v>
      </c>
      <c r="AR23" s="10">
        <v>4</v>
      </c>
      <c r="AS23" s="10">
        <v>4</v>
      </c>
      <c r="AT23" s="10">
        <v>4</v>
      </c>
      <c r="AU23" s="10">
        <v>4</v>
      </c>
      <c r="AV23" s="10">
        <v>4</v>
      </c>
      <c r="AW23" s="10">
        <v>4</v>
      </c>
      <c r="AX23" s="10">
        <v>3</v>
      </c>
      <c r="AY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8</v>
      </c>
      <c r="C24" s="12">
        <f t="shared" si="8"/>
        <v>11</v>
      </c>
      <c r="D24" s="12">
        <f t="shared" si="9"/>
        <v>3</v>
      </c>
      <c r="E24" s="12">
        <f t="shared" si="10"/>
        <v>0</v>
      </c>
      <c r="F24" s="12">
        <f t="shared" si="11"/>
        <v>0</v>
      </c>
      <c r="G24" s="14">
        <f t="shared" si="12"/>
        <v>0.8454545454545455</v>
      </c>
      <c r="H24" s="13">
        <f t="shared" si="13"/>
        <v>4.2272727272727275</v>
      </c>
      <c r="AD24" s="10">
        <v>5</v>
      </c>
      <c r="AE24" s="10">
        <v>5</v>
      </c>
      <c r="AF24" s="10">
        <v>5</v>
      </c>
      <c r="AG24" s="10">
        <v>5</v>
      </c>
      <c r="AH24" s="10">
        <v>5</v>
      </c>
      <c r="AI24" s="10">
        <v>5</v>
      </c>
      <c r="AJ24" s="10">
        <v>5</v>
      </c>
      <c r="AK24" s="10">
        <v>5</v>
      </c>
      <c r="AL24" s="10">
        <v>3</v>
      </c>
      <c r="AM24" s="10">
        <v>3</v>
      </c>
      <c r="AN24" s="10">
        <v>3</v>
      </c>
      <c r="AO24" s="10">
        <v>4</v>
      </c>
      <c r="AP24" s="10">
        <v>4</v>
      </c>
      <c r="AQ24" s="10">
        <v>4</v>
      </c>
      <c r="AR24" s="10">
        <v>4</v>
      </c>
      <c r="AS24" s="10">
        <v>4</v>
      </c>
      <c r="AT24" s="10">
        <v>4</v>
      </c>
      <c r="AU24" s="10">
        <v>4</v>
      </c>
      <c r="AV24" s="10">
        <v>4</v>
      </c>
      <c r="AW24" s="10">
        <v>4</v>
      </c>
      <c r="AX24" s="10">
        <v>4</v>
      </c>
      <c r="AY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9</v>
      </c>
      <c r="C25" s="12">
        <f t="shared" si="8"/>
        <v>11</v>
      </c>
      <c r="D25" s="12">
        <f t="shared" si="9"/>
        <v>1</v>
      </c>
      <c r="E25" s="12">
        <f t="shared" si="10"/>
        <v>1</v>
      </c>
      <c r="F25" s="12">
        <f t="shared" si="11"/>
        <v>0</v>
      </c>
      <c r="G25" s="14">
        <f t="shared" si="12"/>
        <v>0.8545454545454545</v>
      </c>
      <c r="H25" s="13">
        <f t="shared" si="13"/>
        <v>4.2727272727272725</v>
      </c>
      <c r="AD25" s="10">
        <v>5</v>
      </c>
      <c r="AE25" s="10">
        <v>5</v>
      </c>
      <c r="AF25" s="10">
        <v>5</v>
      </c>
      <c r="AG25" s="10">
        <v>5</v>
      </c>
      <c r="AH25" s="10">
        <v>5</v>
      </c>
      <c r="AI25" s="10">
        <v>5</v>
      </c>
      <c r="AJ25" s="10">
        <v>5</v>
      </c>
      <c r="AK25" s="10">
        <v>5</v>
      </c>
      <c r="AL25" s="10">
        <v>5</v>
      </c>
      <c r="AM25" s="10">
        <v>3</v>
      </c>
      <c r="AN25" s="10">
        <v>4</v>
      </c>
      <c r="AO25" s="10">
        <v>4</v>
      </c>
      <c r="AP25" s="10">
        <v>4</v>
      </c>
      <c r="AQ25" s="10">
        <v>4</v>
      </c>
      <c r="AR25" s="10">
        <v>4</v>
      </c>
      <c r="AS25" s="10">
        <v>4</v>
      </c>
      <c r="AT25" s="10">
        <v>4</v>
      </c>
      <c r="AU25" s="10">
        <v>4</v>
      </c>
      <c r="AV25" s="10">
        <v>4</v>
      </c>
      <c r="AW25" s="10">
        <v>2</v>
      </c>
      <c r="AX25" s="10">
        <v>4</v>
      </c>
      <c r="AY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0.8749999999999998</v>
      </c>
      <c r="H26" s="13">
        <f>SUM(H18:H25)/8</f>
        <v>4.374999999999999</v>
      </c>
      <c r="BX26" s="10"/>
    </row>
    <row r="27" ht="16.5">
      <c r="A27" t="s">
        <v>1</v>
      </c>
    </row>
    <row r="28" ht="16.5">
      <c r="A28" t="s">
        <v>3</v>
      </c>
    </row>
    <row r="29" ht="16.5">
      <c r="A29" t="s">
        <v>80</v>
      </c>
    </row>
    <row r="30" ht="16.5">
      <c r="A30" t="s">
        <v>84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0"/>
  <sheetViews>
    <sheetView zoomScaleSheetLayoutView="75" workbookViewId="0" topLeftCell="A1">
      <pane xSplit="8" ySplit="4" topLeftCell="I5" activePane="bottomRight" state="frozen"/>
      <selection pane="bottomRight" activeCell="A32" sqref="A32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12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16</v>
      </c>
    </row>
    <row r="5" spans="1:136" ht="16.5">
      <c r="A5" t="s">
        <v>119</v>
      </c>
      <c r="B5" s="12">
        <f aca="true" t="shared" si="0" ref="B5:B12">COUNTIF(I5:ZY5,5)</f>
        <v>11</v>
      </c>
      <c r="C5" s="12">
        <f aca="true" t="shared" si="1" ref="C5:C12">COUNTIF(I5:ZY5,4)</f>
        <v>5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0.9375</v>
      </c>
      <c r="H5" s="13">
        <f>((B5*5)+(C5*4)+(D5*3)+(E5*2)+(F5*1))/SUM(B5:F5)</f>
        <v>4.6875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4</v>
      </c>
      <c r="U5" s="10">
        <v>4</v>
      </c>
      <c r="V5" s="10">
        <v>4</v>
      </c>
      <c r="W5" s="10">
        <v>4</v>
      </c>
      <c r="X5" s="10">
        <v>4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11</v>
      </c>
      <c r="C6" s="12">
        <f t="shared" si="1"/>
        <v>5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0.9375</v>
      </c>
      <c r="H6" s="13">
        <f aca="true" t="shared" si="6" ref="H6:H12">((B6*5)+(C6*4)+(D6*3)+(E6*2)+(F6*1))/SUM(B6:F6)</f>
        <v>4.6875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4</v>
      </c>
      <c r="U6" s="10">
        <v>4</v>
      </c>
      <c r="V6" s="10">
        <v>4</v>
      </c>
      <c r="W6" s="10">
        <v>4</v>
      </c>
      <c r="X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11</v>
      </c>
      <c r="C7" s="12">
        <f t="shared" si="1"/>
        <v>4</v>
      </c>
      <c r="D7" s="12">
        <f t="shared" si="2"/>
        <v>1</v>
      </c>
      <c r="E7" s="12">
        <f t="shared" si="3"/>
        <v>0</v>
      </c>
      <c r="F7" s="12">
        <f t="shared" si="4"/>
        <v>0</v>
      </c>
      <c r="G7" s="14">
        <f t="shared" si="5"/>
        <v>0.925</v>
      </c>
      <c r="H7" s="13">
        <f t="shared" si="6"/>
        <v>4.625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4</v>
      </c>
      <c r="U7" s="10">
        <v>4</v>
      </c>
      <c r="V7" s="10">
        <v>4</v>
      </c>
      <c r="W7" s="10">
        <v>4</v>
      </c>
      <c r="X7" s="10">
        <v>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11</v>
      </c>
      <c r="C8" s="12">
        <f t="shared" si="1"/>
        <v>5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0.9375</v>
      </c>
      <c r="H8" s="13">
        <f t="shared" si="6"/>
        <v>4.6875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4</v>
      </c>
      <c r="U8" s="10">
        <v>4</v>
      </c>
      <c r="V8" s="10">
        <v>4</v>
      </c>
      <c r="W8" s="10">
        <v>4</v>
      </c>
      <c r="X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10</v>
      </c>
      <c r="C9" s="12">
        <f t="shared" si="1"/>
        <v>6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0.925</v>
      </c>
      <c r="H9" s="13">
        <f t="shared" si="6"/>
        <v>4.625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4</v>
      </c>
      <c r="T9" s="10">
        <v>4</v>
      </c>
      <c r="U9" s="10">
        <v>4</v>
      </c>
      <c r="V9" s="10">
        <v>4</v>
      </c>
      <c r="W9" s="10">
        <v>4</v>
      </c>
      <c r="X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11</v>
      </c>
      <c r="C10" s="12">
        <f t="shared" si="1"/>
        <v>5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0.9375</v>
      </c>
      <c r="H10" s="13">
        <f t="shared" si="6"/>
        <v>4.6875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4</v>
      </c>
      <c r="U10" s="10">
        <v>4</v>
      </c>
      <c r="V10" s="10">
        <v>4</v>
      </c>
      <c r="W10" s="10">
        <v>4</v>
      </c>
      <c r="X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11</v>
      </c>
      <c r="C11" s="12">
        <f t="shared" si="1"/>
        <v>4</v>
      </c>
      <c r="D11" s="12">
        <f t="shared" si="2"/>
        <v>1</v>
      </c>
      <c r="E11" s="12">
        <f t="shared" si="3"/>
        <v>0</v>
      </c>
      <c r="F11" s="12">
        <f t="shared" si="4"/>
        <v>0</v>
      </c>
      <c r="G11" s="14">
        <f t="shared" si="5"/>
        <v>0.925</v>
      </c>
      <c r="H11" s="13">
        <f t="shared" si="6"/>
        <v>4.625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4</v>
      </c>
      <c r="U11" s="10">
        <v>4</v>
      </c>
      <c r="V11" s="10">
        <v>4</v>
      </c>
      <c r="W11" s="10">
        <v>4</v>
      </c>
      <c r="X11" s="10">
        <v>3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10</v>
      </c>
      <c r="C12" s="12">
        <f t="shared" si="1"/>
        <v>6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0.925</v>
      </c>
      <c r="H12" s="13">
        <f t="shared" si="6"/>
        <v>4.625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4</v>
      </c>
      <c r="S12" s="10">
        <v>4</v>
      </c>
      <c r="T12" s="10">
        <v>4</v>
      </c>
      <c r="U12" s="10">
        <v>4</v>
      </c>
      <c r="V12" s="10">
        <v>4</v>
      </c>
      <c r="W12" s="10">
        <v>4</v>
      </c>
      <c r="X12" s="10">
        <v>5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0.93125</v>
      </c>
      <c r="H13" s="13">
        <f>SUM(H5:H12)/8</f>
        <v>4.65625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16</v>
      </c>
    </row>
    <row r="18" spans="1:136" ht="16.5">
      <c r="A18" t="s">
        <v>119</v>
      </c>
      <c r="B18" s="12">
        <f aca="true" t="shared" si="7" ref="B18:B25">COUNTIF(I18:ZY18,5)</f>
        <v>9</v>
      </c>
      <c r="C18" s="12">
        <f aca="true" t="shared" si="8" ref="C18:C25">COUNTIF(I18:ZY18,4)</f>
        <v>7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0.9125</v>
      </c>
      <c r="H18" s="13">
        <f>((B18*5)+(C18*4)+(D18*3)+(E18*2)+(F18*1))/SUM(B18:F18)</f>
        <v>4.5625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4</v>
      </c>
      <c r="S18" s="10">
        <v>4</v>
      </c>
      <c r="T18" s="10">
        <v>4</v>
      </c>
      <c r="U18" s="10">
        <v>4</v>
      </c>
      <c r="V18" s="10">
        <v>4</v>
      </c>
      <c r="W18" s="10">
        <v>4</v>
      </c>
      <c r="X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9</v>
      </c>
      <c r="C19" s="12">
        <f t="shared" si="8"/>
        <v>7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0.9125</v>
      </c>
      <c r="H19" s="13">
        <f aca="true" t="shared" si="13" ref="H19:H25">((B19*5)+(C19*4)+(D19*3)+(E19*2)+(F19*1))/SUM(B19:F19)</f>
        <v>4.5625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4</v>
      </c>
      <c r="S19" s="10">
        <v>4</v>
      </c>
      <c r="T19" s="10">
        <v>4</v>
      </c>
      <c r="U19" s="10">
        <v>4</v>
      </c>
      <c r="V19" s="10">
        <v>4</v>
      </c>
      <c r="W19" s="10">
        <v>4</v>
      </c>
      <c r="X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10</v>
      </c>
      <c r="C20" s="12">
        <f t="shared" si="8"/>
        <v>5</v>
      </c>
      <c r="D20" s="12">
        <f t="shared" si="9"/>
        <v>1</v>
      </c>
      <c r="E20" s="12">
        <f t="shared" si="10"/>
        <v>0</v>
      </c>
      <c r="F20" s="12">
        <f t="shared" si="11"/>
        <v>0</v>
      </c>
      <c r="G20" s="14">
        <f t="shared" si="12"/>
        <v>0.9125</v>
      </c>
      <c r="H20" s="13">
        <f t="shared" si="13"/>
        <v>4.5625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4</v>
      </c>
      <c r="T20" s="10">
        <v>4</v>
      </c>
      <c r="U20" s="10">
        <v>4</v>
      </c>
      <c r="V20" s="10">
        <v>4</v>
      </c>
      <c r="W20" s="10">
        <v>4</v>
      </c>
      <c r="X20" s="10">
        <v>3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10</v>
      </c>
      <c r="C21" s="12">
        <f t="shared" si="8"/>
        <v>6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0.925</v>
      </c>
      <c r="H21" s="13">
        <f t="shared" si="13"/>
        <v>4.625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4</v>
      </c>
      <c r="T21" s="10">
        <v>4</v>
      </c>
      <c r="U21" s="10">
        <v>4</v>
      </c>
      <c r="V21" s="10">
        <v>4</v>
      </c>
      <c r="W21" s="10">
        <v>4</v>
      </c>
      <c r="X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9</v>
      </c>
      <c r="C22" s="12">
        <f t="shared" si="8"/>
        <v>7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0.9125</v>
      </c>
      <c r="H22" s="13">
        <f t="shared" si="13"/>
        <v>4.5625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4</v>
      </c>
      <c r="S22" s="10">
        <v>4</v>
      </c>
      <c r="T22" s="10">
        <v>4</v>
      </c>
      <c r="U22" s="10">
        <v>4</v>
      </c>
      <c r="V22" s="10">
        <v>4</v>
      </c>
      <c r="W22" s="10">
        <v>4</v>
      </c>
      <c r="X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10</v>
      </c>
      <c r="C23" s="12">
        <f t="shared" si="8"/>
        <v>6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0.925</v>
      </c>
      <c r="H23" s="13">
        <f t="shared" si="13"/>
        <v>4.625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4</v>
      </c>
      <c r="T23" s="10">
        <v>4</v>
      </c>
      <c r="U23" s="10">
        <v>4</v>
      </c>
      <c r="V23" s="10">
        <v>4</v>
      </c>
      <c r="W23" s="10">
        <v>4</v>
      </c>
      <c r="X23" s="10">
        <v>4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10</v>
      </c>
      <c r="C24" s="12">
        <f t="shared" si="8"/>
        <v>5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0.9125</v>
      </c>
      <c r="H24" s="13">
        <f t="shared" si="13"/>
        <v>4.5625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4</v>
      </c>
      <c r="T24" s="10">
        <v>4</v>
      </c>
      <c r="U24" s="10">
        <v>4</v>
      </c>
      <c r="V24" s="10">
        <v>4</v>
      </c>
      <c r="W24" s="10">
        <v>4</v>
      </c>
      <c r="X24" s="10">
        <v>3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8</v>
      </c>
      <c r="C25" s="12">
        <f t="shared" si="8"/>
        <v>8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</v>
      </c>
      <c r="H25" s="13">
        <f t="shared" si="13"/>
        <v>4.5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4</v>
      </c>
      <c r="R25" s="10">
        <v>4</v>
      </c>
      <c r="S25" s="10">
        <v>4</v>
      </c>
      <c r="T25" s="10">
        <v>4</v>
      </c>
      <c r="U25" s="10">
        <v>4</v>
      </c>
      <c r="V25" s="10">
        <v>4</v>
      </c>
      <c r="W25" s="10">
        <v>4</v>
      </c>
      <c r="X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0.9140625</v>
      </c>
      <c r="H26" s="13">
        <f>SUM(H18:H25)/8</f>
        <v>4.5703125</v>
      </c>
      <c r="BX26" s="10"/>
    </row>
    <row r="27" ht="16.5">
      <c r="A27" t="s">
        <v>93</v>
      </c>
    </row>
    <row r="28" ht="16.5">
      <c r="A28" t="s">
        <v>90</v>
      </c>
    </row>
    <row r="29" ht="16.5">
      <c r="A29" t="s">
        <v>120</v>
      </c>
    </row>
    <row r="30" ht="16.5">
      <c r="A30" t="s">
        <v>13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0"/>
  <sheetViews>
    <sheetView zoomScaleSheetLayoutView="75" workbookViewId="0" topLeftCell="A1">
      <pane xSplit="8" ySplit="4" topLeftCell="I5" activePane="bottomRight" state="frozen"/>
      <selection pane="bottomRight" activeCell="A32" sqref="A32"/>
    </sheetView>
  </sheetViews>
  <sheetFormatPr defaultColWidth="9.00390625" defaultRowHeight="16.5"/>
  <cols>
    <col min="1" max="1" width="77.50390625" style="0" customWidth="1"/>
    <col min="2" max="2" width="9.00390625" style="10" customWidth="1"/>
    <col min="3" max="3" width="9.00390625" style="10" bestFit="1" customWidth="1"/>
    <col min="4" max="8" width="9.00390625" style="10" customWidth="1"/>
    <col min="9" max="28" width="2.75390625" style="10" customWidth="1"/>
    <col min="2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21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8</v>
      </c>
    </row>
    <row r="5" spans="1:136" ht="16.5">
      <c r="A5" t="s">
        <v>119</v>
      </c>
      <c r="B5" s="12">
        <f aca="true" t="shared" si="0" ref="B5:B12">COUNTIF(I5:ZY5,5)</f>
        <v>7</v>
      </c>
      <c r="C5" s="12">
        <f>COUNTIF(I5:ZY5,4)</f>
        <v>1</v>
      </c>
      <c r="D5" s="12">
        <f aca="true" t="shared" si="1" ref="D5:D12">COUNTIF(I5:ZY5,3)</f>
        <v>0</v>
      </c>
      <c r="E5" s="12">
        <f aca="true" t="shared" si="2" ref="E5:E12">COUNTIF(I5:ZY5,2)</f>
        <v>0</v>
      </c>
      <c r="F5" s="12">
        <f aca="true" t="shared" si="3" ref="F5:F12">COUNTIF(I5:ZY5,1)</f>
        <v>0</v>
      </c>
      <c r="G5" s="14">
        <f>H5/5</f>
        <v>0.975</v>
      </c>
      <c r="H5" s="13">
        <f>((B5*5)+(C5*4)+(D5*3)+(E5*2)+(F5*1))/SUM(B5:F5)</f>
        <v>4.875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4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7</v>
      </c>
      <c r="C6" s="12">
        <f aca="true" t="shared" si="4" ref="C6:C12">COUNTIF(I6:ZY6,4)</f>
        <v>1</v>
      </c>
      <c r="D6" s="12">
        <f t="shared" si="1"/>
        <v>0</v>
      </c>
      <c r="E6" s="12">
        <f t="shared" si="2"/>
        <v>0</v>
      </c>
      <c r="F6" s="12">
        <f t="shared" si="3"/>
        <v>0</v>
      </c>
      <c r="G6" s="14">
        <f aca="true" t="shared" si="5" ref="G6:G13">H6/5</f>
        <v>0.975</v>
      </c>
      <c r="H6" s="13">
        <f aca="true" t="shared" si="6" ref="H6:H12">((B6*5)+(C6*4)+(D6*3)+(E6*2)+(F6*1))/SUM(B6:F6)</f>
        <v>4.875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7</v>
      </c>
      <c r="C7" s="12">
        <f t="shared" si="4"/>
        <v>1</v>
      </c>
      <c r="D7" s="12">
        <f t="shared" si="1"/>
        <v>0</v>
      </c>
      <c r="E7" s="12">
        <f t="shared" si="2"/>
        <v>0</v>
      </c>
      <c r="F7" s="12">
        <f t="shared" si="3"/>
        <v>0</v>
      </c>
      <c r="G7" s="14">
        <f t="shared" si="5"/>
        <v>0.975</v>
      </c>
      <c r="H7" s="13">
        <f t="shared" si="6"/>
        <v>4.875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4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7</v>
      </c>
      <c r="C8" s="12">
        <f t="shared" si="4"/>
        <v>1</v>
      </c>
      <c r="D8" s="12">
        <f t="shared" si="1"/>
        <v>0</v>
      </c>
      <c r="E8" s="12">
        <f t="shared" si="2"/>
        <v>0</v>
      </c>
      <c r="F8" s="12">
        <f t="shared" si="3"/>
        <v>0</v>
      </c>
      <c r="G8" s="14">
        <f t="shared" si="5"/>
        <v>0.975</v>
      </c>
      <c r="H8" s="13">
        <f t="shared" si="6"/>
        <v>4.875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7</v>
      </c>
      <c r="C9" s="12">
        <f t="shared" si="4"/>
        <v>1</v>
      </c>
      <c r="D9" s="12">
        <f t="shared" si="1"/>
        <v>0</v>
      </c>
      <c r="E9" s="12">
        <f t="shared" si="2"/>
        <v>0</v>
      </c>
      <c r="F9" s="12">
        <f t="shared" si="3"/>
        <v>0</v>
      </c>
      <c r="G9" s="14">
        <f t="shared" si="5"/>
        <v>0.975</v>
      </c>
      <c r="H9" s="13">
        <f t="shared" si="6"/>
        <v>4.875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7</v>
      </c>
      <c r="C10" s="12">
        <f t="shared" si="4"/>
        <v>1</v>
      </c>
      <c r="D10" s="12">
        <f t="shared" si="1"/>
        <v>0</v>
      </c>
      <c r="E10" s="12">
        <f t="shared" si="2"/>
        <v>0</v>
      </c>
      <c r="F10" s="12">
        <f t="shared" si="3"/>
        <v>0</v>
      </c>
      <c r="G10" s="14">
        <f t="shared" si="5"/>
        <v>0.975</v>
      </c>
      <c r="H10" s="13">
        <f t="shared" si="6"/>
        <v>4.875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7</v>
      </c>
      <c r="C11" s="12">
        <f t="shared" si="4"/>
        <v>1</v>
      </c>
      <c r="D11" s="12">
        <f t="shared" si="1"/>
        <v>0</v>
      </c>
      <c r="E11" s="12">
        <f t="shared" si="2"/>
        <v>0</v>
      </c>
      <c r="F11" s="12">
        <f t="shared" si="3"/>
        <v>0</v>
      </c>
      <c r="G11" s="14">
        <f t="shared" si="5"/>
        <v>0.975</v>
      </c>
      <c r="H11" s="13">
        <f t="shared" si="6"/>
        <v>4.875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4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7</v>
      </c>
      <c r="C12" s="12">
        <f t="shared" si="4"/>
        <v>1</v>
      </c>
      <c r="D12" s="12">
        <f t="shared" si="1"/>
        <v>0</v>
      </c>
      <c r="E12" s="12">
        <f t="shared" si="2"/>
        <v>0</v>
      </c>
      <c r="F12" s="12">
        <f t="shared" si="3"/>
        <v>0</v>
      </c>
      <c r="G12" s="14">
        <f t="shared" si="5"/>
        <v>0.975</v>
      </c>
      <c r="H12" s="13">
        <f t="shared" si="6"/>
        <v>4.875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0.975</v>
      </c>
      <c r="H13" s="13">
        <f>SUM(H5:H12)/8</f>
        <v>4.875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8</v>
      </c>
    </row>
    <row r="18" spans="1:136" ht="16.5">
      <c r="A18" t="s">
        <v>119</v>
      </c>
      <c r="B18" s="12">
        <f aca="true" t="shared" si="7" ref="B18:B25">COUNTIF(I18:ZY18,5)</f>
        <v>4</v>
      </c>
      <c r="C18" s="12">
        <f aca="true" t="shared" si="8" ref="C18:C25">COUNTIF(I18:ZY18,4)</f>
        <v>4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</v>
      </c>
      <c r="H18" s="13">
        <f>((B18*5)+(C18*4)+(D18*3)+(E18*2)+(F18*1))/SUM(B18:F18)</f>
        <v>4.5</v>
      </c>
      <c r="I18" s="10">
        <v>5</v>
      </c>
      <c r="J18" s="10">
        <v>5</v>
      </c>
      <c r="K18" s="10">
        <v>5</v>
      </c>
      <c r="L18" s="10">
        <v>5</v>
      </c>
      <c r="M18" s="10">
        <v>4</v>
      </c>
      <c r="N18" s="10">
        <v>4</v>
      </c>
      <c r="O18" s="10">
        <v>4</v>
      </c>
      <c r="P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4</v>
      </c>
      <c r="C19" s="12">
        <f t="shared" si="8"/>
        <v>4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</v>
      </c>
      <c r="H19" s="13">
        <f aca="true" t="shared" si="13" ref="H19:H25">((B19*5)+(C19*4)+(D19*3)+(E19*2)+(F19*1))/SUM(B19:F19)</f>
        <v>4.5</v>
      </c>
      <c r="I19" s="10">
        <v>5</v>
      </c>
      <c r="J19" s="10">
        <v>5</v>
      </c>
      <c r="K19" s="10">
        <v>5</v>
      </c>
      <c r="L19" s="10">
        <v>5</v>
      </c>
      <c r="M19" s="10">
        <v>4</v>
      </c>
      <c r="N19" s="10">
        <v>4</v>
      </c>
      <c r="O19" s="10">
        <v>4</v>
      </c>
      <c r="P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4</v>
      </c>
      <c r="C20" s="12">
        <f t="shared" si="8"/>
        <v>4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</v>
      </c>
      <c r="H20" s="13">
        <f t="shared" si="13"/>
        <v>4.5</v>
      </c>
      <c r="I20" s="10">
        <v>5</v>
      </c>
      <c r="J20" s="10">
        <v>5</v>
      </c>
      <c r="K20" s="10">
        <v>5</v>
      </c>
      <c r="L20" s="10">
        <v>5</v>
      </c>
      <c r="M20" s="10">
        <v>4</v>
      </c>
      <c r="N20" s="10">
        <v>4</v>
      </c>
      <c r="O20" s="10">
        <v>4</v>
      </c>
      <c r="P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4</v>
      </c>
      <c r="C21" s="12">
        <f t="shared" si="8"/>
        <v>4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</v>
      </c>
      <c r="H21" s="13">
        <f t="shared" si="13"/>
        <v>4.5</v>
      </c>
      <c r="I21" s="10">
        <v>5</v>
      </c>
      <c r="J21" s="10">
        <v>5</v>
      </c>
      <c r="K21" s="10">
        <v>5</v>
      </c>
      <c r="L21" s="10">
        <v>5</v>
      </c>
      <c r="M21" s="10">
        <v>4</v>
      </c>
      <c r="N21" s="10">
        <v>4</v>
      </c>
      <c r="O21" s="10">
        <v>4</v>
      </c>
      <c r="P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4</v>
      </c>
      <c r="C22" s="12">
        <f t="shared" si="8"/>
        <v>4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</v>
      </c>
      <c r="H22" s="13">
        <f t="shared" si="13"/>
        <v>4.5</v>
      </c>
      <c r="I22" s="10">
        <v>5</v>
      </c>
      <c r="J22" s="10">
        <v>5</v>
      </c>
      <c r="K22" s="10">
        <v>5</v>
      </c>
      <c r="L22" s="10">
        <v>5</v>
      </c>
      <c r="M22" s="10">
        <v>4</v>
      </c>
      <c r="N22" s="10">
        <v>4</v>
      </c>
      <c r="O22" s="10">
        <v>4</v>
      </c>
      <c r="P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4</v>
      </c>
      <c r="C23" s="12">
        <f t="shared" si="8"/>
        <v>4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0.9</v>
      </c>
      <c r="H23" s="13">
        <f t="shared" si="13"/>
        <v>4.5</v>
      </c>
      <c r="I23" s="10">
        <v>5</v>
      </c>
      <c r="J23" s="10">
        <v>5</v>
      </c>
      <c r="K23" s="10">
        <v>5</v>
      </c>
      <c r="L23" s="10">
        <v>5</v>
      </c>
      <c r="M23" s="10">
        <v>4</v>
      </c>
      <c r="N23" s="10">
        <v>4</v>
      </c>
      <c r="O23" s="10">
        <v>4</v>
      </c>
      <c r="P23" s="10">
        <v>4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4</v>
      </c>
      <c r="C24" s="12">
        <f t="shared" si="8"/>
        <v>4</v>
      </c>
      <c r="D24" s="12">
        <f t="shared" si="9"/>
        <v>0</v>
      </c>
      <c r="E24" s="12">
        <f t="shared" si="10"/>
        <v>0</v>
      </c>
      <c r="F24" s="12">
        <f t="shared" si="11"/>
        <v>0</v>
      </c>
      <c r="G24" s="14">
        <f t="shared" si="12"/>
        <v>0.9</v>
      </c>
      <c r="H24" s="13">
        <f t="shared" si="13"/>
        <v>4.5</v>
      </c>
      <c r="I24" s="10">
        <v>5</v>
      </c>
      <c r="J24" s="10">
        <v>5</v>
      </c>
      <c r="K24" s="10">
        <v>5</v>
      </c>
      <c r="L24" s="10">
        <v>5</v>
      </c>
      <c r="M24" s="10">
        <v>4</v>
      </c>
      <c r="N24" s="10">
        <v>4</v>
      </c>
      <c r="O24" s="10">
        <v>4</v>
      </c>
      <c r="P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4</v>
      </c>
      <c r="C25" s="12">
        <f t="shared" si="8"/>
        <v>4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</v>
      </c>
      <c r="H25" s="13">
        <f t="shared" si="13"/>
        <v>4.5</v>
      </c>
      <c r="I25" s="10">
        <v>5</v>
      </c>
      <c r="J25" s="10">
        <v>5</v>
      </c>
      <c r="K25" s="10">
        <v>5</v>
      </c>
      <c r="L25" s="10">
        <v>5</v>
      </c>
      <c r="M25" s="10">
        <v>4</v>
      </c>
      <c r="N25" s="10">
        <v>4</v>
      </c>
      <c r="O25" s="10">
        <v>4</v>
      </c>
      <c r="P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</v>
      </c>
      <c r="H26" s="13">
        <f>SUM(H18:H25)/8</f>
        <v>4.5</v>
      </c>
      <c r="BX26" s="10"/>
    </row>
    <row r="30" ht="16.5">
      <c r="A30" s="47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0"/>
  <sheetViews>
    <sheetView zoomScaleSheetLayoutView="75" workbookViewId="0" topLeftCell="A1">
      <pane xSplit="8" ySplit="4" topLeftCell="V5" activePane="bottomRight" state="frozen"/>
      <selection pane="bottomRight" activeCell="A30" sqref="A30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44" width="2.75390625" style="10" customWidth="1"/>
    <col min="45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47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22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23</v>
      </c>
      <c r="V4" s="8">
        <v>23</v>
      </c>
    </row>
    <row r="5" spans="1:136" ht="16.5">
      <c r="A5" t="s">
        <v>119</v>
      </c>
      <c r="B5" s="12">
        <f aca="true" t="shared" si="0" ref="B5:B12">COUNTIF(I5:ZY5,5)</f>
        <v>16</v>
      </c>
      <c r="C5" s="12">
        <f aca="true" t="shared" si="1" ref="C5:C12">COUNTIF(I5:ZY5,4)</f>
        <v>6</v>
      </c>
      <c r="D5" s="12">
        <f aca="true" t="shared" si="2" ref="D5:D12">COUNTIF(I5:ZY5,3)</f>
        <v>1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0.9304347826086957</v>
      </c>
      <c r="H5" s="13">
        <f>((B5*5)+(C5*4)+(D5*3)+(E5*2)+(F5*1))/SUM(B5:F5)</f>
        <v>4.6521739130434785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5</v>
      </c>
      <c r="AH5" s="10">
        <v>5</v>
      </c>
      <c r="AI5" s="10">
        <v>5</v>
      </c>
      <c r="AJ5" s="10">
        <v>5</v>
      </c>
      <c r="AK5" s="10">
        <v>5</v>
      </c>
      <c r="AL5" s="10">
        <v>4</v>
      </c>
      <c r="AM5" s="10">
        <v>4</v>
      </c>
      <c r="AN5" s="10">
        <v>4</v>
      </c>
      <c r="AO5" s="10">
        <v>4</v>
      </c>
      <c r="AP5" s="10">
        <v>4</v>
      </c>
      <c r="AQ5" s="10">
        <v>4</v>
      </c>
      <c r="AR5" s="10">
        <v>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15</v>
      </c>
      <c r="C6" s="12">
        <f t="shared" si="1"/>
        <v>6</v>
      </c>
      <c r="D6" s="12">
        <f t="shared" si="2"/>
        <v>2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0.9130434782608695</v>
      </c>
      <c r="H6" s="13">
        <f aca="true" t="shared" si="6" ref="H6:H12">((B6*5)+(C6*4)+(D6*3)+(E6*2)+(F6*1))/SUM(B6:F6)</f>
        <v>4.565217391304348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5</v>
      </c>
      <c r="AF6" s="10">
        <v>5</v>
      </c>
      <c r="AG6" s="10">
        <v>5</v>
      </c>
      <c r="AH6" s="10">
        <v>5</v>
      </c>
      <c r="AI6" s="10">
        <v>5</v>
      </c>
      <c r="AJ6" s="10">
        <v>5</v>
      </c>
      <c r="AK6" s="10">
        <v>4</v>
      </c>
      <c r="AL6" s="10">
        <v>4</v>
      </c>
      <c r="AM6" s="10">
        <v>4</v>
      </c>
      <c r="AN6" s="10">
        <v>4</v>
      </c>
      <c r="AO6" s="10">
        <v>4</v>
      </c>
      <c r="AP6" s="10">
        <v>4</v>
      </c>
      <c r="AQ6" s="10">
        <v>3</v>
      </c>
      <c r="AR6" s="10">
        <v>3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17</v>
      </c>
      <c r="C7" s="12">
        <f t="shared" si="1"/>
        <v>3</v>
      </c>
      <c r="D7" s="12">
        <f t="shared" si="2"/>
        <v>3</v>
      </c>
      <c r="E7" s="12">
        <f t="shared" si="3"/>
        <v>0</v>
      </c>
      <c r="F7" s="12">
        <f t="shared" si="4"/>
        <v>0</v>
      </c>
      <c r="G7" s="14">
        <f t="shared" si="5"/>
        <v>0.9217391304347826</v>
      </c>
      <c r="H7" s="13">
        <f t="shared" si="6"/>
        <v>4.608695652173913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>
        <v>5</v>
      </c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>
        <v>5</v>
      </c>
      <c r="AL7" s="10">
        <v>5</v>
      </c>
      <c r="AM7" s="10">
        <v>4</v>
      </c>
      <c r="AN7" s="10">
        <v>4</v>
      </c>
      <c r="AO7" s="10">
        <v>4</v>
      </c>
      <c r="AP7" s="10">
        <v>3</v>
      </c>
      <c r="AQ7" s="10">
        <v>3</v>
      </c>
      <c r="AR7" s="10">
        <v>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16</v>
      </c>
      <c r="C8" s="12">
        <f t="shared" si="1"/>
        <v>5</v>
      </c>
      <c r="D8" s="12">
        <f t="shared" si="2"/>
        <v>1</v>
      </c>
      <c r="E8" s="12">
        <f t="shared" si="3"/>
        <v>1</v>
      </c>
      <c r="F8" s="12">
        <f t="shared" si="4"/>
        <v>0</v>
      </c>
      <c r="G8" s="14">
        <f t="shared" si="5"/>
        <v>0.9130434782608695</v>
      </c>
      <c r="H8" s="13">
        <f t="shared" si="6"/>
        <v>4.565217391304348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5</v>
      </c>
      <c r="AH8" s="10">
        <v>5</v>
      </c>
      <c r="AI8" s="10">
        <v>5</v>
      </c>
      <c r="AJ8" s="10">
        <v>5</v>
      </c>
      <c r="AK8" s="10">
        <v>5</v>
      </c>
      <c r="AL8" s="10">
        <v>4</v>
      </c>
      <c r="AM8" s="10">
        <v>4</v>
      </c>
      <c r="AN8" s="10">
        <v>4</v>
      </c>
      <c r="AO8" s="10">
        <v>4</v>
      </c>
      <c r="AP8" s="10">
        <v>4</v>
      </c>
      <c r="AQ8" s="10">
        <v>2</v>
      </c>
      <c r="AR8" s="10">
        <v>3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15</v>
      </c>
      <c r="C9" s="12">
        <f t="shared" si="1"/>
        <v>6</v>
      </c>
      <c r="D9" s="12">
        <f t="shared" si="2"/>
        <v>2</v>
      </c>
      <c r="E9" s="12">
        <f t="shared" si="3"/>
        <v>0</v>
      </c>
      <c r="F9" s="12">
        <f t="shared" si="4"/>
        <v>0</v>
      </c>
      <c r="G9" s="14">
        <f t="shared" si="5"/>
        <v>0.9130434782608695</v>
      </c>
      <c r="H9" s="13">
        <f t="shared" si="6"/>
        <v>4.565217391304348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5</v>
      </c>
      <c r="AH9" s="10">
        <v>5</v>
      </c>
      <c r="AI9" s="10">
        <v>5</v>
      </c>
      <c r="AJ9" s="10">
        <v>5</v>
      </c>
      <c r="AK9" s="10">
        <v>4</v>
      </c>
      <c r="AL9" s="10">
        <v>4</v>
      </c>
      <c r="AM9" s="10">
        <v>4</v>
      </c>
      <c r="AN9" s="10">
        <v>4</v>
      </c>
      <c r="AO9" s="10">
        <v>4</v>
      </c>
      <c r="AP9" s="10">
        <v>4</v>
      </c>
      <c r="AQ9" s="10">
        <v>3</v>
      </c>
      <c r="AR9" s="10">
        <v>3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15</v>
      </c>
      <c r="C10" s="12">
        <f t="shared" si="1"/>
        <v>6</v>
      </c>
      <c r="D10" s="12">
        <f t="shared" si="2"/>
        <v>2</v>
      </c>
      <c r="E10" s="12">
        <f t="shared" si="3"/>
        <v>0</v>
      </c>
      <c r="F10" s="12">
        <f t="shared" si="4"/>
        <v>0</v>
      </c>
      <c r="G10" s="14">
        <f t="shared" si="5"/>
        <v>0.9130434782608695</v>
      </c>
      <c r="H10" s="13">
        <f t="shared" si="6"/>
        <v>4.565217391304348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>
        <v>5</v>
      </c>
      <c r="AG10" s="10">
        <v>5</v>
      </c>
      <c r="AH10" s="10">
        <v>5</v>
      </c>
      <c r="AI10" s="10">
        <v>5</v>
      </c>
      <c r="AJ10" s="10">
        <v>5</v>
      </c>
      <c r="AK10" s="10">
        <v>4</v>
      </c>
      <c r="AL10" s="10">
        <v>4</v>
      </c>
      <c r="AM10" s="10">
        <v>4</v>
      </c>
      <c r="AN10" s="10">
        <v>4</v>
      </c>
      <c r="AO10" s="10">
        <v>4</v>
      </c>
      <c r="AP10" s="10">
        <v>4</v>
      </c>
      <c r="AQ10" s="10">
        <v>3</v>
      </c>
      <c r="AR10" s="10">
        <v>3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14</v>
      </c>
      <c r="C11" s="12">
        <f t="shared" si="1"/>
        <v>7</v>
      </c>
      <c r="D11" s="12">
        <f t="shared" si="2"/>
        <v>1</v>
      </c>
      <c r="E11" s="12">
        <f t="shared" si="3"/>
        <v>1</v>
      </c>
      <c r="F11" s="12">
        <f t="shared" si="4"/>
        <v>0</v>
      </c>
      <c r="G11" s="14">
        <f t="shared" si="5"/>
        <v>0.8956521739130435</v>
      </c>
      <c r="H11" s="13">
        <f t="shared" si="6"/>
        <v>4.478260869565218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5</v>
      </c>
      <c r="AG11" s="10">
        <v>5</v>
      </c>
      <c r="AH11" s="10">
        <v>5</v>
      </c>
      <c r="AI11" s="10">
        <v>5</v>
      </c>
      <c r="AJ11" s="10">
        <v>4</v>
      </c>
      <c r="AK11" s="10">
        <v>4</v>
      </c>
      <c r="AL11" s="10">
        <v>4</v>
      </c>
      <c r="AM11" s="10">
        <v>4</v>
      </c>
      <c r="AN11" s="10">
        <v>4</v>
      </c>
      <c r="AO11" s="10">
        <v>4</v>
      </c>
      <c r="AP11" s="10">
        <v>4</v>
      </c>
      <c r="AQ11" s="10">
        <v>2</v>
      </c>
      <c r="AR11" s="10">
        <v>3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16</v>
      </c>
      <c r="C12" s="12">
        <f t="shared" si="1"/>
        <v>5</v>
      </c>
      <c r="D12" s="12">
        <f t="shared" si="2"/>
        <v>1</v>
      </c>
      <c r="E12" s="12">
        <f t="shared" si="3"/>
        <v>1</v>
      </c>
      <c r="F12" s="12">
        <f t="shared" si="4"/>
        <v>0</v>
      </c>
      <c r="G12" s="14">
        <f t="shared" si="5"/>
        <v>0.9130434782608695</v>
      </c>
      <c r="H12" s="13">
        <f t="shared" si="6"/>
        <v>4.565217391304348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5</v>
      </c>
      <c r="AI12" s="10">
        <v>5</v>
      </c>
      <c r="AJ12" s="10">
        <v>5</v>
      </c>
      <c r="AK12" s="10">
        <v>5</v>
      </c>
      <c r="AL12" s="10">
        <v>4</v>
      </c>
      <c r="AM12" s="10">
        <v>4</v>
      </c>
      <c r="AN12" s="10">
        <v>4</v>
      </c>
      <c r="AO12" s="10">
        <v>4</v>
      </c>
      <c r="AP12" s="10">
        <v>4</v>
      </c>
      <c r="AQ12" s="10">
        <v>2</v>
      </c>
      <c r="AR12" s="10">
        <v>3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0.9141304347826086</v>
      </c>
      <c r="H13" s="13">
        <f>SUM(H5:H12)/8</f>
        <v>4.570652173913043</v>
      </c>
      <c r="BX13" s="10"/>
    </row>
    <row r="16" ht="17.8">
      <c r="A16" s="48" t="s">
        <v>68</v>
      </c>
    </row>
    <row r="17" spans="1:22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23</v>
      </c>
      <c r="V17" s="8">
        <v>23</v>
      </c>
    </row>
    <row r="18" spans="1:136" ht="16.5">
      <c r="A18" t="s">
        <v>119</v>
      </c>
      <c r="B18" s="12">
        <f aca="true" t="shared" si="7" ref="B18:B25">COUNTIF(I18:ZY18,5)</f>
        <v>14</v>
      </c>
      <c r="C18" s="12">
        <f aca="true" t="shared" si="8" ref="C18:C25">COUNTIF(I18:ZY18,4)</f>
        <v>8</v>
      </c>
      <c r="D18" s="12">
        <f aca="true" t="shared" si="9" ref="D18:D25">COUNTIF(I18:ZY18,3)</f>
        <v>1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0.9130434782608695</v>
      </c>
      <c r="H18" s="13">
        <f>((B18*5)+(C18*4)+(D18*3)+(E18*2)+(F18*1))/SUM(B18:F18)</f>
        <v>4.565217391304348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0">
        <v>5</v>
      </c>
      <c r="AF18" s="10">
        <v>5</v>
      </c>
      <c r="AG18" s="10">
        <v>5</v>
      </c>
      <c r="AH18" s="10">
        <v>5</v>
      </c>
      <c r="AI18" s="10">
        <v>5</v>
      </c>
      <c r="AJ18" s="10">
        <v>4</v>
      </c>
      <c r="AK18" s="10">
        <v>4</v>
      </c>
      <c r="AL18" s="10">
        <v>4</v>
      </c>
      <c r="AM18" s="10">
        <v>4</v>
      </c>
      <c r="AN18" s="10">
        <v>4</v>
      </c>
      <c r="AO18" s="10">
        <v>4</v>
      </c>
      <c r="AP18" s="10">
        <v>4</v>
      </c>
      <c r="AQ18" s="10">
        <v>4</v>
      </c>
      <c r="AR18" s="10">
        <v>3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13</v>
      </c>
      <c r="C19" s="12">
        <f t="shared" si="8"/>
        <v>8</v>
      </c>
      <c r="D19" s="12">
        <f t="shared" si="9"/>
        <v>2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0.8956521739130435</v>
      </c>
      <c r="H19" s="13">
        <f aca="true" t="shared" si="13" ref="H19:H25">((B19*5)+(C19*4)+(D19*3)+(E19*2)+(F19*1))/SUM(B19:F19)</f>
        <v>4.478260869565218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5</v>
      </c>
      <c r="AH19" s="10">
        <v>5</v>
      </c>
      <c r="AI19" s="10">
        <v>4</v>
      </c>
      <c r="AJ19" s="10">
        <v>4</v>
      </c>
      <c r="AK19" s="10">
        <v>4</v>
      </c>
      <c r="AL19" s="10">
        <v>4</v>
      </c>
      <c r="AM19" s="10">
        <v>4</v>
      </c>
      <c r="AN19" s="10">
        <v>4</v>
      </c>
      <c r="AO19" s="10">
        <v>4</v>
      </c>
      <c r="AP19" s="10">
        <v>4</v>
      </c>
      <c r="AQ19" s="10">
        <v>3</v>
      </c>
      <c r="AR19" s="10">
        <v>3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15</v>
      </c>
      <c r="C20" s="12">
        <f t="shared" si="8"/>
        <v>5</v>
      </c>
      <c r="D20" s="12">
        <f t="shared" si="9"/>
        <v>3</v>
      </c>
      <c r="E20" s="12">
        <f t="shared" si="10"/>
        <v>0</v>
      </c>
      <c r="F20" s="12">
        <f t="shared" si="11"/>
        <v>0</v>
      </c>
      <c r="G20" s="14">
        <f t="shared" si="12"/>
        <v>0.9043478260869564</v>
      </c>
      <c r="H20" s="13">
        <f t="shared" si="13"/>
        <v>4.521739130434782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5</v>
      </c>
      <c r="AH20" s="10">
        <v>5</v>
      </c>
      <c r="AI20" s="10">
        <v>5</v>
      </c>
      <c r="AJ20" s="10">
        <v>5</v>
      </c>
      <c r="AK20" s="10">
        <v>4</v>
      </c>
      <c r="AL20" s="10">
        <v>4</v>
      </c>
      <c r="AM20" s="10">
        <v>4</v>
      </c>
      <c r="AN20" s="10">
        <v>4</v>
      </c>
      <c r="AO20" s="10">
        <v>4</v>
      </c>
      <c r="AP20" s="10">
        <v>3</v>
      </c>
      <c r="AQ20" s="10">
        <v>3</v>
      </c>
      <c r="AR20" s="10">
        <v>3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13</v>
      </c>
      <c r="C21" s="12">
        <f t="shared" si="8"/>
        <v>8</v>
      </c>
      <c r="D21" s="12">
        <f t="shared" si="9"/>
        <v>1</v>
      </c>
      <c r="E21" s="12">
        <f t="shared" si="10"/>
        <v>1</v>
      </c>
      <c r="F21" s="12">
        <f t="shared" si="11"/>
        <v>0</v>
      </c>
      <c r="G21" s="14">
        <f t="shared" si="12"/>
        <v>0.8869565217391304</v>
      </c>
      <c r="H21" s="13">
        <f t="shared" si="13"/>
        <v>4.434782608695652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5</v>
      </c>
      <c r="AF21" s="10">
        <v>5</v>
      </c>
      <c r="AG21" s="10">
        <v>5</v>
      </c>
      <c r="AH21" s="10">
        <v>5</v>
      </c>
      <c r="AI21" s="10">
        <v>4</v>
      </c>
      <c r="AJ21" s="10">
        <v>4</v>
      </c>
      <c r="AK21" s="10">
        <v>2</v>
      </c>
      <c r="AL21" s="10">
        <v>4</v>
      </c>
      <c r="AM21" s="10">
        <v>4</v>
      </c>
      <c r="AN21" s="10">
        <v>4</v>
      </c>
      <c r="AO21" s="10">
        <v>4</v>
      </c>
      <c r="AP21" s="10">
        <v>4</v>
      </c>
      <c r="AQ21" s="10">
        <v>4</v>
      </c>
      <c r="AR21" s="10">
        <v>3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13</v>
      </c>
      <c r="C22" s="12">
        <f t="shared" si="8"/>
        <v>8</v>
      </c>
      <c r="D22" s="12">
        <f t="shared" si="9"/>
        <v>2</v>
      </c>
      <c r="E22" s="12">
        <f t="shared" si="10"/>
        <v>0</v>
      </c>
      <c r="F22" s="12">
        <f t="shared" si="11"/>
        <v>0</v>
      </c>
      <c r="G22" s="14">
        <f t="shared" si="12"/>
        <v>0.8956521739130435</v>
      </c>
      <c r="H22" s="13">
        <f t="shared" si="13"/>
        <v>4.478260869565218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5</v>
      </c>
      <c r="AB22" s="10">
        <v>5</v>
      </c>
      <c r="AC22" s="10">
        <v>5</v>
      </c>
      <c r="AD22" s="10">
        <v>5</v>
      </c>
      <c r="AE22" s="10">
        <v>5</v>
      </c>
      <c r="AF22" s="10">
        <v>5</v>
      </c>
      <c r="AG22" s="10">
        <v>5</v>
      </c>
      <c r="AH22" s="10">
        <v>5</v>
      </c>
      <c r="AI22" s="10">
        <v>4</v>
      </c>
      <c r="AJ22" s="10">
        <v>4</v>
      </c>
      <c r="AK22" s="10">
        <v>4</v>
      </c>
      <c r="AL22" s="10">
        <v>4</v>
      </c>
      <c r="AM22" s="10">
        <v>4</v>
      </c>
      <c r="AN22" s="10">
        <v>4</v>
      </c>
      <c r="AO22" s="10">
        <v>4</v>
      </c>
      <c r="AP22" s="10">
        <v>4</v>
      </c>
      <c r="AQ22" s="10">
        <v>3</v>
      </c>
      <c r="AR22" s="10">
        <v>3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14</v>
      </c>
      <c r="C23" s="12">
        <f t="shared" si="8"/>
        <v>7</v>
      </c>
      <c r="D23" s="12">
        <f t="shared" si="9"/>
        <v>1</v>
      </c>
      <c r="E23" s="12">
        <f t="shared" si="10"/>
        <v>1</v>
      </c>
      <c r="F23" s="12">
        <f t="shared" si="11"/>
        <v>0</v>
      </c>
      <c r="G23" s="14">
        <f t="shared" si="12"/>
        <v>0.8956521739130435</v>
      </c>
      <c r="H23" s="13">
        <f t="shared" si="13"/>
        <v>4.478260869565218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5</v>
      </c>
      <c r="AB23" s="10">
        <v>5</v>
      </c>
      <c r="AC23" s="10">
        <v>5</v>
      </c>
      <c r="AD23" s="10">
        <v>5</v>
      </c>
      <c r="AE23" s="10">
        <v>5</v>
      </c>
      <c r="AF23" s="10">
        <v>5</v>
      </c>
      <c r="AG23" s="10">
        <v>5</v>
      </c>
      <c r="AH23" s="10">
        <v>5</v>
      </c>
      <c r="AI23" s="10">
        <v>5</v>
      </c>
      <c r="AJ23" s="10">
        <v>4</v>
      </c>
      <c r="AK23" s="10">
        <v>4</v>
      </c>
      <c r="AL23" s="10">
        <v>4</v>
      </c>
      <c r="AM23" s="10">
        <v>4</v>
      </c>
      <c r="AN23" s="10">
        <v>4</v>
      </c>
      <c r="AO23" s="10">
        <v>4</v>
      </c>
      <c r="AP23" s="10">
        <v>4</v>
      </c>
      <c r="AQ23" s="10">
        <v>2</v>
      </c>
      <c r="AR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13</v>
      </c>
      <c r="C24" s="12">
        <f t="shared" si="8"/>
        <v>8</v>
      </c>
      <c r="D24" s="12">
        <f t="shared" si="9"/>
        <v>1</v>
      </c>
      <c r="E24" s="12">
        <f t="shared" si="10"/>
        <v>1</v>
      </c>
      <c r="F24" s="12">
        <f t="shared" si="11"/>
        <v>0</v>
      </c>
      <c r="G24" s="14">
        <f t="shared" si="12"/>
        <v>0.8869565217391304</v>
      </c>
      <c r="H24" s="13">
        <f t="shared" si="13"/>
        <v>4.434782608695652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5</v>
      </c>
      <c r="AF24" s="10">
        <v>5</v>
      </c>
      <c r="AG24" s="10">
        <v>5</v>
      </c>
      <c r="AH24" s="10">
        <v>5</v>
      </c>
      <c r="AI24" s="10">
        <v>4</v>
      </c>
      <c r="AJ24" s="10">
        <v>4</v>
      </c>
      <c r="AK24" s="10">
        <v>2</v>
      </c>
      <c r="AL24" s="10">
        <v>4</v>
      </c>
      <c r="AM24" s="10">
        <v>4</v>
      </c>
      <c r="AN24" s="10">
        <v>4</v>
      </c>
      <c r="AO24" s="10">
        <v>4</v>
      </c>
      <c r="AP24" s="10">
        <v>4</v>
      </c>
      <c r="AQ24" s="10">
        <v>4</v>
      </c>
      <c r="AR24" s="10">
        <v>3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13</v>
      </c>
      <c r="C25" s="12">
        <f t="shared" si="8"/>
        <v>8</v>
      </c>
      <c r="D25" s="12">
        <f t="shared" si="9"/>
        <v>1</v>
      </c>
      <c r="E25" s="12">
        <f t="shared" si="10"/>
        <v>1</v>
      </c>
      <c r="F25" s="12">
        <f t="shared" si="11"/>
        <v>0</v>
      </c>
      <c r="G25" s="14">
        <f t="shared" si="12"/>
        <v>0.8869565217391304</v>
      </c>
      <c r="H25" s="13">
        <f t="shared" si="13"/>
        <v>4.434782608695652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5</v>
      </c>
      <c r="AC25" s="10">
        <v>5</v>
      </c>
      <c r="AD25" s="10">
        <v>5</v>
      </c>
      <c r="AE25" s="10">
        <v>5</v>
      </c>
      <c r="AF25" s="10">
        <v>5</v>
      </c>
      <c r="AG25" s="10">
        <v>5</v>
      </c>
      <c r="AH25" s="10">
        <v>5</v>
      </c>
      <c r="AI25" s="10">
        <v>4</v>
      </c>
      <c r="AJ25" s="10">
        <v>4</v>
      </c>
      <c r="AK25" s="10">
        <v>2</v>
      </c>
      <c r="AL25" s="10">
        <v>4</v>
      </c>
      <c r="AM25" s="10">
        <v>4</v>
      </c>
      <c r="AN25" s="10">
        <v>4</v>
      </c>
      <c r="AO25" s="10">
        <v>4</v>
      </c>
      <c r="AP25" s="10">
        <v>4</v>
      </c>
      <c r="AQ25" s="10">
        <v>4</v>
      </c>
      <c r="AR25" s="10">
        <v>3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0.8956521739130435</v>
      </c>
      <c r="H26" s="13">
        <f>SUM(H18:H25)/8</f>
        <v>4.478260869565218</v>
      </c>
      <c r="BX26" s="10"/>
    </row>
    <row r="27" ht="16.5">
      <c r="A27" t="s">
        <v>0</v>
      </c>
    </row>
    <row r="28" ht="16.5">
      <c r="A28" t="s">
        <v>46</v>
      </c>
    </row>
    <row r="29" ht="16.5">
      <c r="A29" t="s">
        <v>86</v>
      </c>
    </row>
    <row r="30" ht="16.5">
      <c r="A30" t="s">
        <v>52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8"/>
  <sheetViews>
    <sheetView zoomScaleSheetLayoutView="75" workbookViewId="0" topLeftCell="A1">
      <pane xSplit="8" ySplit="4" topLeftCell="I5" activePane="bottomRight" state="frozen"/>
      <selection pane="bottomRight" activeCell="A30" sqref="A30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20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14</v>
      </c>
    </row>
    <row r="5" spans="1:136" ht="16.5">
      <c r="A5" t="s">
        <v>119</v>
      </c>
      <c r="B5" s="12">
        <f aca="true" t="shared" si="0" ref="B5:B12">COUNTIF(I5:ZY5,5)</f>
        <v>10</v>
      </c>
      <c r="C5" s="12">
        <f aca="true" t="shared" si="1" ref="C5:C12">COUNTIF(I5:ZY5,4)</f>
        <v>4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0.9428571428571428</v>
      </c>
      <c r="H5" s="13">
        <f>((B5*5)+(C5*4)+(D5*3)+(E5*2)+(F5*1))/SUM(B5:F5)</f>
        <v>4.714285714285714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4</v>
      </c>
      <c r="T5" s="10">
        <v>4</v>
      </c>
      <c r="U5" s="10">
        <v>4</v>
      </c>
      <c r="V5" s="10">
        <v>4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10</v>
      </c>
      <c r="C6" s="12">
        <f t="shared" si="1"/>
        <v>4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0.9428571428571428</v>
      </c>
      <c r="H6" s="13">
        <f aca="true" t="shared" si="6" ref="H6:H12">((B6*5)+(C6*4)+(D6*3)+(E6*2)+(F6*1))/SUM(B6:F6)</f>
        <v>4.714285714285714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4</v>
      </c>
      <c r="T6" s="10">
        <v>4</v>
      </c>
      <c r="U6" s="10">
        <v>4</v>
      </c>
      <c r="V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9</v>
      </c>
      <c r="C7" s="12">
        <f t="shared" si="1"/>
        <v>4</v>
      </c>
      <c r="D7" s="12">
        <f t="shared" si="2"/>
        <v>1</v>
      </c>
      <c r="E7" s="12">
        <f t="shared" si="3"/>
        <v>0</v>
      </c>
      <c r="F7" s="12">
        <f t="shared" si="4"/>
        <v>0</v>
      </c>
      <c r="G7" s="14">
        <f t="shared" si="5"/>
        <v>0.9142857142857143</v>
      </c>
      <c r="H7" s="13">
        <f t="shared" si="6"/>
        <v>4.571428571428571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4</v>
      </c>
      <c r="S7" s="10">
        <v>4</v>
      </c>
      <c r="T7" s="10">
        <v>4</v>
      </c>
      <c r="U7" s="10">
        <v>4</v>
      </c>
      <c r="V7" s="10">
        <v>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10</v>
      </c>
      <c r="C8" s="12">
        <f t="shared" si="1"/>
        <v>4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0.9428571428571428</v>
      </c>
      <c r="H8" s="13">
        <f t="shared" si="6"/>
        <v>4.714285714285714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4</v>
      </c>
      <c r="T8" s="10">
        <v>4</v>
      </c>
      <c r="U8" s="10">
        <v>4</v>
      </c>
      <c r="V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9</v>
      </c>
      <c r="C9" s="12">
        <f t="shared" si="1"/>
        <v>4</v>
      </c>
      <c r="D9" s="12">
        <f t="shared" si="2"/>
        <v>1</v>
      </c>
      <c r="E9" s="12">
        <f t="shared" si="3"/>
        <v>0</v>
      </c>
      <c r="F9" s="12">
        <f t="shared" si="4"/>
        <v>0</v>
      </c>
      <c r="G9" s="14">
        <f t="shared" si="5"/>
        <v>0.9142857142857143</v>
      </c>
      <c r="H9" s="13">
        <f t="shared" si="6"/>
        <v>4.571428571428571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4</v>
      </c>
      <c r="S9" s="10">
        <v>4</v>
      </c>
      <c r="T9" s="10">
        <v>4</v>
      </c>
      <c r="U9" s="10">
        <v>4</v>
      </c>
      <c r="V9" s="10">
        <v>3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10</v>
      </c>
      <c r="C10" s="12">
        <f t="shared" si="1"/>
        <v>3</v>
      </c>
      <c r="D10" s="12">
        <f t="shared" si="2"/>
        <v>1</v>
      </c>
      <c r="E10" s="12">
        <f t="shared" si="3"/>
        <v>0</v>
      </c>
      <c r="F10" s="12">
        <f t="shared" si="4"/>
        <v>0</v>
      </c>
      <c r="G10" s="14">
        <f t="shared" si="5"/>
        <v>0.9285714285714286</v>
      </c>
      <c r="H10" s="13">
        <f t="shared" si="6"/>
        <v>4.642857142857143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4</v>
      </c>
      <c r="T10" s="10">
        <v>4</v>
      </c>
      <c r="U10" s="10">
        <v>4</v>
      </c>
      <c r="V10" s="10">
        <v>3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10</v>
      </c>
      <c r="C11" s="12">
        <f t="shared" si="1"/>
        <v>4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0.9428571428571428</v>
      </c>
      <c r="H11" s="13">
        <f t="shared" si="6"/>
        <v>4.714285714285714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4</v>
      </c>
      <c r="T11" s="10">
        <v>4</v>
      </c>
      <c r="U11" s="10">
        <v>4</v>
      </c>
      <c r="V11" s="10">
        <v>4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8</v>
      </c>
      <c r="C12" s="12">
        <f t="shared" si="1"/>
        <v>6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0.9142857142857143</v>
      </c>
      <c r="H12" s="13">
        <f t="shared" si="6"/>
        <v>4.571428571428571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4</v>
      </c>
      <c r="R12" s="10">
        <v>4</v>
      </c>
      <c r="S12" s="10">
        <v>4</v>
      </c>
      <c r="T12" s="10">
        <v>4</v>
      </c>
      <c r="U12" s="10">
        <v>4</v>
      </c>
      <c r="V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0.9303571428571427</v>
      </c>
      <c r="H13" s="13">
        <f>SUM(H5:H12)/8</f>
        <v>4.6517857142857135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14</v>
      </c>
    </row>
    <row r="18" spans="1:136" ht="16.5">
      <c r="A18" t="s">
        <v>119</v>
      </c>
      <c r="B18" s="12">
        <f aca="true" t="shared" si="7" ref="B18:B25">COUNTIF(I18:ZY18,5)</f>
        <v>10</v>
      </c>
      <c r="C18" s="12">
        <f aca="true" t="shared" si="8" ref="C18:C25">COUNTIF(I18:ZY18,4)</f>
        <v>4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0.9428571428571428</v>
      </c>
      <c r="H18" s="13">
        <f>((B18*5)+(C18*4)+(D18*3)+(E18*2)+(F18*1))/SUM(B18:F18)</f>
        <v>4.714285714285714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4</v>
      </c>
      <c r="T18" s="10">
        <v>4</v>
      </c>
      <c r="U18" s="10">
        <v>4</v>
      </c>
      <c r="V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7</v>
      </c>
      <c r="C19" s="12">
        <f t="shared" si="8"/>
        <v>7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</v>
      </c>
      <c r="H19" s="13">
        <f aca="true" t="shared" si="13" ref="H19:H25">((B19*5)+(C19*4)+(D19*3)+(E19*2)+(F19*1))/SUM(B19:F19)</f>
        <v>4.5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4</v>
      </c>
      <c r="P19" s="10">
        <v>4</v>
      </c>
      <c r="Q19" s="10">
        <v>4</v>
      </c>
      <c r="R19" s="10">
        <v>4</v>
      </c>
      <c r="S19" s="10">
        <v>4</v>
      </c>
      <c r="T19" s="10">
        <v>4</v>
      </c>
      <c r="U19" s="10">
        <v>4</v>
      </c>
      <c r="V19" s="10">
        <v>5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8</v>
      </c>
      <c r="C20" s="12">
        <f t="shared" si="8"/>
        <v>6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0.9142857142857143</v>
      </c>
      <c r="H20" s="13">
        <f t="shared" si="13"/>
        <v>4.571428571428571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4</v>
      </c>
      <c r="R20" s="10">
        <v>4</v>
      </c>
      <c r="S20" s="10">
        <v>4</v>
      </c>
      <c r="T20" s="10">
        <v>4</v>
      </c>
      <c r="U20" s="10">
        <v>4</v>
      </c>
      <c r="V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8</v>
      </c>
      <c r="C21" s="12">
        <f t="shared" si="8"/>
        <v>6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0.9142857142857143</v>
      </c>
      <c r="H21" s="13">
        <f t="shared" si="13"/>
        <v>4.571428571428571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4</v>
      </c>
      <c r="R21" s="10">
        <v>4</v>
      </c>
      <c r="S21" s="10">
        <v>4</v>
      </c>
      <c r="T21" s="10">
        <v>4</v>
      </c>
      <c r="U21" s="10">
        <v>4</v>
      </c>
      <c r="V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8</v>
      </c>
      <c r="C22" s="12">
        <f t="shared" si="8"/>
        <v>5</v>
      </c>
      <c r="D22" s="12">
        <f t="shared" si="9"/>
        <v>1</v>
      </c>
      <c r="E22" s="12">
        <f t="shared" si="10"/>
        <v>0</v>
      </c>
      <c r="F22" s="12">
        <f t="shared" si="11"/>
        <v>0</v>
      </c>
      <c r="G22" s="14">
        <f t="shared" si="12"/>
        <v>0.9</v>
      </c>
      <c r="H22" s="13">
        <f t="shared" si="13"/>
        <v>4.5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4</v>
      </c>
      <c r="R22" s="10">
        <v>4</v>
      </c>
      <c r="S22" s="10">
        <v>4</v>
      </c>
      <c r="T22" s="10">
        <v>4</v>
      </c>
      <c r="U22" s="10">
        <v>4</v>
      </c>
      <c r="V22" s="10">
        <v>3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8</v>
      </c>
      <c r="C23" s="12">
        <f t="shared" si="8"/>
        <v>5</v>
      </c>
      <c r="D23" s="12">
        <f t="shared" si="9"/>
        <v>1</v>
      </c>
      <c r="E23" s="12">
        <f t="shared" si="10"/>
        <v>0</v>
      </c>
      <c r="F23" s="12">
        <f t="shared" si="11"/>
        <v>0</v>
      </c>
      <c r="G23" s="14">
        <f t="shared" si="12"/>
        <v>0.9</v>
      </c>
      <c r="H23" s="13">
        <f t="shared" si="13"/>
        <v>4.5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4</v>
      </c>
      <c r="R23" s="10">
        <v>4</v>
      </c>
      <c r="S23" s="10">
        <v>4</v>
      </c>
      <c r="T23" s="10">
        <v>4</v>
      </c>
      <c r="U23" s="10">
        <v>4</v>
      </c>
      <c r="V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7</v>
      </c>
      <c r="C24" s="12">
        <f t="shared" si="8"/>
        <v>7</v>
      </c>
      <c r="D24" s="12">
        <f t="shared" si="9"/>
        <v>0</v>
      </c>
      <c r="E24" s="12">
        <f t="shared" si="10"/>
        <v>0</v>
      </c>
      <c r="F24" s="12">
        <f t="shared" si="11"/>
        <v>0</v>
      </c>
      <c r="G24" s="14">
        <f t="shared" si="12"/>
        <v>0.9</v>
      </c>
      <c r="H24" s="13">
        <f t="shared" si="13"/>
        <v>4.5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4</v>
      </c>
      <c r="Q24" s="10">
        <v>4</v>
      </c>
      <c r="R24" s="10">
        <v>4</v>
      </c>
      <c r="S24" s="10">
        <v>4</v>
      </c>
      <c r="T24" s="10">
        <v>4</v>
      </c>
      <c r="U24" s="10">
        <v>4</v>
      </c>
      <c r="V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5</v>
      </c>
      <c r="C25" s="12">
        <f t="shared" si="8"/>
        <v>9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0.8714285714285713</v>
      </c>
      <c r="H25" s="13">
        <f t="shared" si="13"/>
        <v>4.357142857142857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4</v>
      </c>
      <c r="O25" s="10">
        <v>4</v>
      </c>
      <c r="P25" s="10">
        <v>4</v>
      </c>
      <c r="Q25" s="10">
        <v>4</v>
      </c>
      <c r="R25" s="10">
        <v>4</v>
      </c>
      <c r="S25" s="10">
        <v>4</v>
      </c>
      <c r="T25" s="10">
        <v>4</v>
      </c>
      <c r="U25" s="10">
        <v>4</v>
      </c>
      <c r="V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0.9053571428571429</v>
      </c>
      <c r="H26" s="13">
        <f>SUM(H18:H25)/8</f>
        <v>4.526785714285714</v>
      </c>
      <c r="BX26" s="10"/>
    </row>
    <row r="27" ht="16.5">
      <c r="A27" t="s">
        <v>62</v>
      </c>
    </row>
    <row r="28" ht="16.5">
      <c r="A28" t="s">
        <v>38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8"/>
  <sheetViews>
    <sheetView zoomScaleSheetLayoutView="75" workbookViewId="0" topLeftCell="A1">
      <pane xSplit="8" ySplit="4" topLeftCell="I5" activePane="bottomRight" state="frozen"/>
      <selection pane="bottomRight" activeCell="Z27" sqref="Z27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44" width="2.75390625" style="10" customWidth="1"/>
    <col min="45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14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25</v>
      </c>
    </row>
    <row r="5" spans="1:136" ht="16.5">
      <c r="A5" t="s">
        <v>119</v>
      </c>
      <c r="B5" s="12">
        <f aca="true" t="shared" si="0" ref="B5:B12">COUNTIF(I5:ZY5,5)</f>
        <v>16</v>
      </c>
      <c r="C5" s="12">
        <f aca="true" t="shared" si="1" ref="C5:C12">COUNTIF(I5:ZY5,4)</f>
        <v>8</v>
      </c>
      <c r="D5" s="12">
        <f aca="true" t="shared" si="2" ref="D5:D12">COUNTIF(I5:ZY5,3)</f>
        <v>1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0.9199999999999999</v>
      </c>
      <c r="H5" s="13">
        <f>((B5*5)+(C5*4)+(D5*3)+(E5*2)+(F5*1))/SUM(B5:F5)</f>
        <v>4.6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4</v>
      </c>
      <c r="Z5" s="10">
        <v>4</v>
      </c>
      <c r="AA5" s="10">
        <v>4</v>
      </c>
      <c r="AB5" s="10">
        <v>4</v>
      </c>
      <c r="AC5" s="10">
        <v>4</v>
      </c>
      <c r="AD5" s="10">
        <v>4</v>
      </c>
      <c r="AE5" s="10">
        <v>4</v>
      </c>
      <c r="AF5" s="10">
        <v>4</v>
      </c>
      <c r="AG5" s="10">
        <v>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13</v>
      </c>
      <c r="C6" s="12">
        <f t="shared" si="1"/>
        <v>11</v>
      </c>
      <c r="D6" s="12">
        <f t="shared" si="2"/>
        <v>1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0.8960000000000001</v>
      </c>
      <c r="H6" s="13">
        <f aca="true" t="shared" si="6" ref="H6:H12">((B6*5)+(C6*4)+(D6*3)+(E6*2)+(F6*1))/SUM(B6:F6)</f>
        <v>4.48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4</v>
      </c>
      <c r="W6" s="10">
        <v>4</v>
      </c>
      <c r="X6" s="10">
        <v>4</v>
      </c>
      <c r="Y6" s="10">
        <v>4</v>
      </c>
      <c r="Z6" s="10">
        <v>4</v>
      </c>
      <c r="AA6" s="10">
        <v>4</v>
      </c>
      <c r="AB6" s="10">
        <v>4</v>
      </c>
      <c r="AC6" s="10">
        <v>4</v>
      </c>
      <c r="AD6" s="10">
        <v>4</v>
      </c>
      <c r="AE6" s="10">
        <v>4</v>
      </c>
      <c r="AF6" s="10">
        <v>4</v>
      </c>
      <c r="AG6" s="10">
        <v>3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13</v>
      </c>
      <c r="C7" s="12">
        <f t="shared" si="1"/>
        <v>9</v>
      </c>
      <c r="D7" s="12">
        <f t="shared" si="2"/>
        <v>3</v>
      </c>
      <c r="E7" s="12">
        <f t="shared" si="3"/>
        <v>0</v>
      </c>
      <c r="F7" s="12">
        <f t="shared" si="4"/>
        <v>0</v>
      </c>
      <c r="G7" s="14">
        <f t="shared" si="5"/>
        <v>0.8800000000000001</v>
      </c>
      <c r="H7" s="13">
        <f t="shared" si="6"/>
        <v>4.4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4</v>
      </c>
      <c r="W7" s="10">
        <v>3</v>
      </c>
      <c r="X7" s="10">
        <v>3</v>
      </c>
      <c r="Y7" s="10">
        <v>3</v>
      </c>
      <c r="Z7" s="10">
        <v>4</v>
      </c>
      <c r="AA7" s="10">
        <v>4</v>
      </c>
      <c r="AB7" s="10">
        <v>4</v>
      </c>
      <c r="AC7" s="10">
        <v>4</v>
      </c>
      <c r="AD7" s="10">
        <v>4</v>
      </c>
      <c r="AE7" s="10">
        <v>4</v>
      </c>
      <c r="AF7" s="10">
        <v>4</v>
      </c>
      <c r="AG7" s="10">
        <v>4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10</v>
      </c>
      <c r="C8" s="12">
        <f t="shared" si="1"/>
        <v>12</v>
      </c>
      <c r="D8" s="12">
        <f t="shared" si="2"/>
        <v>3</v>
      </c>
      <c r="E8" s="12">
        <f t="shared" si="3"/>
        <v>0</v>
      </c>
      <c r="F8" s="12">
        <f t="shared" si="4"/>
        <v>0</v>
      </c>
      <c r="G8" s="14">
        <f t="shared" si="5"/>
        <v>0.8560000000000001</v>
      </c>
      <c r="H8" s="13">
        <f t="shared" si="6"/>
        <v>4.28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4</v>
      </c>
      <c r="T8" s="10">
        <v>4</v>
      </c>
      <c r="U8" s="10">
        <v>4</v>
      </c>
      <c r="V8" s="10">
        <v>4</v>
      </c>
      <c r="W8" s="10">
        <v>4</v>
      </c>
      <c r="X8" s="10">
        <v>4</v>
      </c>
      <c r="Y8" s="10">
        <v>4</v>
      </c>
      <c r="Z8" s="10">
        <v>3</v>
      </c>
      <c r="AA8" s="10">
        <v>3</v>
      </c>
      <c r="AB8" s="10">
        <v>3</v>
      </c>
      <c r="AC8" s="10">
        <v>4</v>
      </c>
      <c r="AD8" s="10">
        <v>4</v>
      </c>
      <c r="AE8" s="10">
        <v>4</v>
      </c>
      <c r="AF8" s="10">
        <v>4</v>
      </c>
      <c r="AG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10</v>
      </c>
      <c r="C9" s="12">
        <f t="shared" si="1"/>
        <v>9</v>
      </c>
      <c r="D9" s="12">
        <f t="shared" si="2"/>
        <v>6</v>
      </c>
      <c r="E9" s="12">
        <f t="shared" si="3"/>
        <v>0</v>
      </c>
      <c r="F9" s="12">
        <f t="shared" si="4"/>
        <v>0</v>
      </c>
      <c r="G9" s="14">
        <f t="shared" si="5"/>
        <v>0.8320000000000001</v>
      </c>
      <c r="H9" s="13">
        <f t="shared" si="6"/>
        <v>4.16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4</v>
      </c>
      <c r="T9" s="10">
        <v>4</v>
      </c>
      <c r="U9" s="10">
        <v>4</v>
      </c>
      <c r="V9" s="10">
        <v>4</v>
      </c>
      <c r="W9" s="10">
        <v>3</v>
      </c>
      <c r="X9" s="10">
        <v>3</v>
      </c>
      <c r="Y9" s="10">
        <v>3</v>
      </c>
      <c r="Z9" s="10">
        <v>3</v>
      </c>
      <c r="AA9" s="10">
        <v>3</v>
      </c>
      <c r="AB9" s="10">
        <v>3</v>
      </c>
      <c r="AC9" s="10">
        <v>4</v>
      </c>
      <c r="AD9" s="10">
        <v>4</v>
      </c>
      <c r="AE9" s="10">
        <v>4</v>
      </c>
      <c r="AF9" s="10">
        <v>4</v>
      </c>
      <c r="AG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12</v>
      </c>
      <c r="C10" s="12">
        <f t="shared" si="1"/>
        <v>12</v>
      </c>
      <c r="D10" s="12">
        <f t="shared" si="2"/>
        <v>1</v>
      </c>
      <c r="E10" s="12">
        <f t="shared" si="3"/>
        <v>0</v>
      </c>
      <c r="F10" s="12">
        <f t="shared" si="4"/>
        <v>0</v>
      </c>
      <c r="G10" s="14">
        <f t="shared" si="5"/>
        <v>0.8880000000000001</v>
      </c>
      <c r="H10" s="13">
        <f t="shared" si="6"/>
        <v>4.44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4</v>
      </c>
      <c r="V10" s="10">
        <v>4</v>
      </c>
      <c r="W10" s="10">
        <v>4</v>
      </c>
      <c r="X10" s="10">
        <v>4</v>
      </c>
      <c r="Y10" s="10">
        <v>3</v>
      </c>
      <c r="Z10" s="10">
        <v>4</v>
      </c>
      <c r="AA10" s="10">
        <v>4</v>
      </c>
      <c r="AB10" s="10">
        <v>4</v>
      </c>
      <c r="AC10" s="10">
        <v>4</v>
      </c>
      <c r="AD10" s="10">
        <v>4</v>
      </c>
      <c r="AE10" s="10">
        <v>4</v>
      </c>
      <c r="AF10" s="10">
        <v>4</v>
      </c>
      <c r="AG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12</v>
      </c>
      <c r="C11" s="12">
        <f t="shared" si="1"/>
        <v>8</v>
      </c>
      <c r="D11" s="12">
        <f t="shared" si="2"/>
        <v>5</v>
      </c>
      <c r="E11" s="12">
        <f t="shared" si="3"/>
        <v>0</v>
      </c>
      <c r="F11" s="12">
        <f t="shared" si="4"/>
        <v>0</v>
      </c>
      <c r="G11" s="14">
        <f t="shared" si="5"/>
        <v>0.8560000000000001</v>
      </c>
      <c r="H11" s="13">
        <f t="shared" si="6"/>
        <v>4.28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3</v>
      </c>
      <c r="AD11" s="10">
        <v>3</v>
      </c>
      <c r="AE11" s="10">
        <v>3</v>
      </c>
      <c r="AF11" s="10">
        <v>3</v>
      </c>
      <c r="AG11" s="10">
        <v>3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12</v>
      </c>
      <c r="C12" s="12">
        <f t="shared" si="1"/>
        <v>7</v>
      </c>
      <c r="D12" s="12">
        <f t="shared" si="2"/>
        <v>6</v>
      </c>
      <c r="E12" s="12">
        <f t="shared" si="3"/>
        <v>0</v>
      </c>
      <c r="F12" s="12">
        <f t="shared" si="4"/>
        <v>0</v>
      </c>
      <c r="G12" s="14">
        <f t="shared" si="5"/>
        <v>0.8480000000000001</v>
      </c>
      <c r="H12" s="13">
        <f t="shared" si="6"/>
        <v>4.24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3</v>
      </c>
      <c r="V12" s="10">
        <v>3</v>
      </c>
      <c r="W12" s="10">
        <v>3</v>
      </c>
      <c r="X12" s="10">
        <v>3</v>
      </c>
      <c r="Y12" s="10">
        <v>4</v>
      </c>
      <c r="Z12" s="10">
        <v>4</v>
      </c>
      <c r="AA12" s="10">
        <v>4</v>
      </c>
      <c r="AB12" s="10">
        <v>4</v>
      </c>
      <c r="AC12" s="10">
        <v>4</v>
      </c>
      <c r="AD12" s="10">
        <v>4</v>
      </c>
      <c r="AE12" s="10">
        <v>4</v>
      </c>
      <c r="AF12" s="10">
        <v>3</v>
      </c>
      <c r="AG12" s="10">
        <v>3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0.8720000000000001</v>
      </c>
      <c r="H13" s="13">
        <f>SUM(H5:H12)/8</f>
        <v>4.36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25</v>
      </c>
    </row>
    <row r="18" spans="1:136" ht="16.5">
      <c r="A18" t="s">
        <v>119</v>
      </c>
      <c r="B18" s="12">
        <f aca="true" t="shared" si="7" ref="B18:B25">COUNTIF(I18:ZY18,5)</f>
        <v>16</v>
      </c>
      <c r="C18" s="12">
        <f aca="true" t="shared" si="8" ref="C18:C25">COUNTIF(I18:ZY18,4)</f>
        <v>8</v>
      </c>
      <c r="D18" s="12">
        <f aca="true" t="shared" si="9" ref="D18:D25">COUNTIF(I18:ZY18,3)</f>
        <v>1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0.9199999999999999</v>
      </c>
      <c r="H18" s="13">
        <f>((B18*5)+(C18*4)+(D18*3)+(E18*2)+(F18*1))/SUM(B18:F18)</f>
        <v>4.6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4</v>
      </c>
      <c r="Z18" s="10">
        <v>4</v>
      </c>
      <c r="AA18" s="10">
        <v>4</v>
      </c>
      <c r="AB18" s="10">
        <v>4</v>
      </c>
      <c r="AC18" s="10">
        <v>4</v>
      </c>
      <c r="AD18" s="10">
        <v>4</v>
      </c>
      <c r="AE18" s="10">
        <v>4</v>
      </c>
      <c r="AF18" s="10">
        <v>4</v>
      </c>
      <c r="AG18" s="10">
        <v>3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12</v>
      </c>
      <c r="C19" s="12">
        <f t="shared" si="8"/>
        <v>11</v>
      </c>
      <c r="D19" s="12">
        <f t="shared" si="9"/>
        <v>2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0.8800000000000001</v>
      </c>
      <c r="H19" s="13">
        <f aca="true" t="shared" si="13" ref="H19:H25">((B19*5)+(C19*4)+(D19*3)+(E19*2)+(F19*1))/SUM(B19:F19)</f>
        <v>4.4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4</v>
      </c>
      <c r="V19" s="10">
        <v>4</v>
      </c>
      <c r="W19" s="10">
        <v>4</v>
      </c>
      <c r="X19" s="10">
        <v>4</v>
      </c>
      <c r="Y19" s="10">
        <v>4</v>
      </c>
      <c r="Z19" s="10">
        <v>4</v>
      </c>
      <c r="AA19" s="10">
        <v>4</v>
      </c>
      <c r="AB19" s="10">
        <v>4</v>
      </c>
      <c r="AC19" s="10">
        <v>4</v>
      </c>
      <c r="AD19" s="10">
        <v>4</v>
      </c>
      <c r="AE19" s="10">
        <v>4</v>
      </c>
      <c r="AF19" s="10">
        <v>3</v>
      </c>
      <c r="AG19" s="10">
        <v>3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11</v>
      </c>
      <c r="C20" s="12">
        <f t="shared" si="8"/>
        <v>13</v>
      </c>
      <c r="D20" s="12">
        <f t="shared" si="9"/>
        <v>1</v>
      </c>
      <c r="E20" s="12">
        <f t="shared" si="10"/>
        <v>0</v>
      </c>
      <c r="F20" s="12">
        <f t="shared" si="11"/>
        <v>0</v>
      </c>
      <c r="G20" s="14">
        <f t="shared" si="12"/>
        <v>0.8800000000000001</v>
      </c>
      <c r="H20" s="13">
        <f t="shared" si="13"/>
        <v>4.4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4</v>
      </c>
      <c r="U20" s="10">
        <v>4</v>
      </c>
      <c r="V20" s="10">
        <v>4</v>
      </c>
      <c r="W20" s="10">
        <v>4</v>
      </c>
      <c r="X20" s="10">
        <v>4</v>
      </c>
      <c r="Y20" s="10">
        <v>4</v>
      </c>
      <c r="Z20" s="10">
        <v>4</v>
      </c>
      <c r="AA20" s="10">
        <v>4</v>
      </c>
      <c r="AB20" s="10">
        <v>4</v>
      </c>
      <c r="AC20" s="10">
        <v>4</v>
      </c>
      <c r="AD20" s="10">
        <v>4</v>
      </c>
      <c r="AE20" s="10">
        <v>4</v>
      </c>
      <c r="AF20" s="10">
        <v>4</v>
      </c>
      <c r="AG20" s="10">
        <v>3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9</v>
      </c>
      <c r="C21" s="12">
        <f t="shared" si="8"/>
        <v>12</v>
      </c>
      <c r="D21" s="12">
        <f t="shared" si="9"/>
        <v>4</v>
      </c>
      <c r="E21" s="12">
        <f t="shared" si="10"/>
        <v>0</v>
      </c>
      <c r="F21" s="12">
        <f t="shared" si="11"/>
        <v>0</v>
      </c>
      <c r="G21" s="14">
        <f t="shared" si="12"/>
        <v>0.8400000000000001</v>
      </c>
      <c r="H21" s="13">
        <f t="shared" si="13"/>
        <v>4.2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4</v>
      </c>
      <c r="S21" s="10">
        <v>4</v>
      </c>
      <c r="T21" s="10">
        <v>4</v>
      </c>
      <c r="U21" s="10">
        <v>4</v>
      </c>
      <c r="V21" s="10">
        <v>4</v>
      </c>
      <c r="W21" s="10">
        <v>4</v>
      </c>
      <c r="X21" s="10">
        <v>3</v>
      </c>
      <c r="Y21" s="10">
        <v>3</v>
      </c>
      <c r="Z21" s="10">
        <v>3</v>
      </c>
      <c r="AA21" s="10">
        <v>4</v>
      </c>
      <c r="AB21" s="10">
        <v>4</v>
      </c>
      <c r="AC21" s="10">
        <v>4</v>
      </c>
      <c r="AD21" s="10">
        <v>4</v>
      </c>
      <c r="AE21" s="10">
        <v>4</v>
      </c>
      <c r="AF21" s="10">
        <v>4</v>
      </c>
      <c r="AG21" s="10">
        <v>3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8</v>
      </c>
      <c r="C22" s="12">
        <f t="shared" si="8"/>
        <v>15</v>
      </c>
      <c r="D22" s="12">
        <f t="shared" si="9"/>
        <v>2</v>
      </c>
      <c r="E22" s="12">
        <f t="shared" si="10"/>
        <v>0</v>
      </c>
      <c r="F22" s="12">
        <f t="shared" si="11"/>
        <v>0</v>
      </c>
      <c r="G22" s="14">
        <f t="shared" si="12"/>
        <v>0.8480000000000001</v>
      </c>
      <c r="H22" s="13">
        <f t="shared" si="13"/>
        <v>4.24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4</v>
      </c>
      <c r="R22" s="10">
        <v>4</v>
      </c>
      <c r="S22" s="10">
        <v>4</v>
      </c>
      <c r="T22" s="10">
        <v>4</v>
      </c>
      <c r="U22" s="10">
        <v>4</v>
      </c>
      <c r="V22" s="10">
        <v>4</v>
      </c>
      <c r="W22" s="10">
        <v>4</v>
      </c>
      <c r="X22" s="10">
        <v>4</v>
      </c>
      <c r="Y22" s="10">
        <v>4</v>
      </c>
      <c r="Z22" s="10">
        <v>3</v>
      </c>
      <c r="AA22" s="10">
        <v>4</v>
      </c>
      <c r="AB22" s="10">
        <v>4</v>
      </c>
      <c r="AC22" s="10">
        <v>4</v>
      </c>
      <c r="AD22" s="10">
        <v>4</v>
      </c>
      <c r="AE22" s="10">
        <v>4</v>
      </c>
      <c r="AF22" s="10">
        <v>4</v>
      </c>
      <c r="AG22" s="10">
        <v>3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9</v>
      </c>
      <c r="C23" s="12">
        <f t="shared" si="8"/>
        <v>12</v>
      </c>
      <c r="D23" s="12">
        <f t="shared" si="9"/>
        <v>4</v>
      </c>
      <c r="E23" s="12">
        <f t="shared" si="10"/>
        <v>0</v>
      </c>
      <c r="F23" s="12">
        <f t="shared" si="11"/>
        <v>0</v>
      </c>
      <c r="G23" s="14">
        <f t="shared" si="12"/>
        <v>0.8400000000000001</v>
      </c>
      <c r="H23" s="13">
        <f t="shared" si="13"/>
        <v>4.2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4</v>
      </c>
      <c r="S23" s="10">
        <v>4</v>
      </c>
      <c r="T23" s="10">
        <v>4</v>
      </c>
      <c r="U23" s="10">
        <v>3</v>
      </c>
      <c r="V23" s="10">
        <v>3</v>
      </c>
      <c r="W23" s="10">
        <v>4</v>
      </c>
      <c r="X23" s="10">
        <v>4</v>
      </c>
      <c r="Y23" s="10">
        <v>4</v>
      </c>
      <c r="Z23" s="10">
        <v>4</v>
      </c>
      <c r="AA23" s="10">
        <v>4</v>
      </c>
      <c r="AB23" s="10">
        <v>4</v>
      </c>
      <c r="AC23" s="10">
        <v>4</v>
      </c>
      <c r="AD23" s="10">
        <v>4</v>
      </c>
      <c r="AE23" s="10">
        <v>4</v>
      </c>
      <c r="AF23" s="10">
        <v>3</v>
      </c>
      <c r="AG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9</v>
      </c>
      <c r="C24" s="12">
        <f t="shared" si="8"/>
        <v>12</v>
      </c>
      <c r="D24" s="12">
        <f t="shared" si="9"/>
        <v>4</v>
      </c>
      <c r="E24" s="12">
        <f t="shared" si="10"/>
        <v>0</v>
      </c>
      <c r="F24" s="12">
        <f t="shared" si="11"/>
        <v>0</v>
      </c>
      <c r="G24" s="14">
        <f t="shared" si="12"/>
        <v>0.8400000000000001</v>
      </c>
      <c r="H24" s="13">
        <f t="shared" si="13"/>
        <v>4.2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4</v>
      </c>
      <c r="S24" s="10">
        <v>4</v>
      </c>
      <c r="T24" s="10">
        <v>4</v>
      </c>
      <c r="U24" s="10">
        <v>4</v>
      </c>
      <c r="V24" s="10">
        <v>3</v>
      </c>
      <c r="W24" s="10">
        <v>3</v>
      </c>
      <c r="X24" s="10">
        <v>3</v>
      </c>
      <c r="Y24" s="10">
        <v>4</v>
      </c>
      <c r="Z24" s="10">
        <v>4</v>
      </c>
      <c r="AA24" s="10">
        <v>4</v>
      </c>
      <c r="AB24" s="10">
        <v>4</v>
      </c>
      <c r="AC24" s="10">
        <v>4</v>
      </c>
      <c r="AD24" s="10">
        <v>4</v>
      </c>
      <c r="AE24" s="10">
        <v>4</v>
      </c>
      <c r="AF24" s="10">
        <v>4</v>
      </c>
      <c r="AG24" s="10">
        <v>3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11</v>
      </c>
      <c r="C25" s="12">
        <f t="shared" si="8"/>
        <v>11</v>
      </c>
      <c r="D25" s="12">
        <f t="shared" si="9"/>
        <v>3</v>
      </c>
      <c r="E25" s="12">
        <f t="shared" si="10"/>
        <v>0</v>
      </c>
      <c r="F25" s="12">
        <f t="shared" si="11"/>
        <v>0</v>
      </c>
      <c r="G25" s="14">
        <f t="shared" si="12"/>
        <v>0.8640000000000001</v>
      </c>
      <c r="H25" s="13">
        <f t="shared" si="13"/>
        <v>4.32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4</v>
      </c>
      <c r="U25" s="10">
        <v>4</v>
      </c>
      <c r="V25" s="10">
        <v>3</v>
      </c>
      <c r="W25" s="10">
        <v>3</v>
      </c>
      <c r="X25" s="10">
        <v>3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0.8640000000000001</v>
      </c>
      <c r="H26" s="13">
        <f>SUM(H18:H25)/8</f>
        <v>4.32</v>
      </c>
      <c r="BX26" s="10"/>
    </row>
    <row r="27" ht="16.5">
      <c r="A27" t="s">
        <v>2</v>
      </c>
    </row>
    <row r="28" ht="16.5">
      <c r="A28" t="s">
        <v>122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6"/>
  <sheetViews>
    <sheetView zoomScaleSheetLayoutView="75" workbookViewId="0" topLeftCell="A1">
      <pane xSplit="8" ySplit="4" topLeftCell="I5" activePane="bottomRight" state="frozen"/>
      <selection pane="bottomRight" activeCell="V28" sqref="V28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24" width="2.75390625" style="10" customWidth="1"/>
    <col min="25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56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16</v>
      </c>
    </row>
    <row r="5" spans="1:136" ht="16.5">
      <c r="A5" t="s">
        <v>119</v>
      </c>
      <c r="B5" s="12">
        <f aca="true" t="shared" si="0" ref="B5:B12">COUNTIF(I5:ZY5,5)</f>
        <v>11</v>
      </c>
      <c r="C5" s="12">
        <f aca="true" t="shared" si="1" ref="C5:C12">COUNTIF(I5:ZY5,4)</f>
        <v>5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0.9375</v>
      </c>
      <c r="H5" s="13">
        <f>((B5*5)+(C5*4)+(D5*3)+(E5*2)+(F5*1))/SUM(B5:F5)</f>
        <v>4.6875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4</v>
      </c>
      <c r="U5" s="10">
        <v>4</v>
      </c>
      <c r="V5" s="10">
        <v>4</v>
      </c>
      <c r="W5" s="10">
        <v>4</v>
      </c>
      <c r="X5" s="10">
        <v>4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13</v>
      </c>
      <c r="C6" s="12">
        <f t="shared" si="1"/>
        <v>3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0.9625</v>
      </c>
      <c r="H6" s="13">
        <f aca="true" t="shared" si="6" ref="H6:H12">((B6*5)+(C6*4)+(D6*3)+(E6*2)+(F6*1))/SUM(B6:F6)</f>
        <v>4.8125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4</v>
      </c>
      <c r="W6" s="10">
        <v>4</v>
      </c>
      <c r="X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13</v>
      </c>
      <c r="C7" s="12">
        <f t="shared" si="1"/>
        <v>3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0.9625</v>
      </c>
      <c r="H7" s="13">
        <f t="shared" si="6"/>
        <v>4.8125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4</v>
      </c>
      <c r="W7" s="10">
        <v>4</v>
      </c>
      <c r="X7" s="10">
        <v>4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11</v>
      </c>
      <c r="C8" s="12">
        <f t="shared" si="1"/>
        <v>5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0.9375</v>
      </c>
      <c r="H8" s="13">
        <f t="shared" si="6"/>
        <v>4.6875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4</v>
      </c>
      <c r="U8" s="10">
        <v>4</v>
      </c>
      <c r="V8" s="10">
        <v>4</v>
      </c>
      <c r="W8" s="10">
        <v>4</v>
      </c>
      <c r="X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12</v>
      </c>
      <c r="C9" s="12">
        <f t="shared" si="1"/>
        <v>4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0.95</v>
      </c>
      <c r="H9" s="13">
        <f t="shared" si="6"/>
        <v>4.75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4</v>
      </c>
      <c r="V9" s="10">
        <v>4</v>
      </c>
      <c r="W9" s="10">
        <v>4</v>
      </c>
      <c r="X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13</v>
      </c>
      <c r="C10" s="12">
        <f t="shared" si="1"/>
        <v>2</v>
      </c>
      <c r="D10" s="12">
        <f t="shared" si="2"/>
        <v>1</v>
      </c>
      <c r="E10" s="12">
        <f t="shared" si="3"/>
        <v>0</v>
      </c>
      <c r="F10" s="12">
        <f t="shared" si="4"/>
        <v>0</v>
      </c>
      <c r="G10" s="14">
        <f t="shared" si="5"/>
        <v>0.95</v>
      </c>
      <c r="H10" s="13">
        <f t="shared" si="6"/>
        <v>4.75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4</v>
      </c>
      <c r="W10" s="10">
        <v>4</v>
      </c>
      <c r="X10" s="10">
        <v>3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10</v>
      </c>
      <c r="C11" s="12">
        <f t="shared" si="1"/>
        <v>4</v>
      </c>
      <c r="D11" s="12">
        <f t="shared" si="2"/>
        <v>2</v>
      </c>
      <c r="E11" s="12">
        <f t="shared" si="3"/>
        <v>0</v>
      </c>
      <c r="F11" s="12">
        <f t="shared" si="4"/>
        <v>0</v>
      </c>
      <c r="G11" s="14">
        <f t="shared" si="5"/>
        <v>0.9</v>
      </c>
      <c r="H11" s="13">
        <f t="shared" si="6"/>
        <v>4.5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3</v>
      </c>
      <c r="T11" s="10">
        <v>4</v>
      </c>
      <c r="U11" s="10">
        <v>4</v>
      </c>
      <c r="V11" s="10">
        <v>4</v>
      </c>
      <c r="W11" s="10">
        <v>4</v>
      </c>
      <c r="X11" s="10">
        <v>3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13</v>
      </c>
      <c r="C12" s="12">
        <f t="shared" si="1"/>
        <v>2</v>
      </c>
      <c r="D12" s="12">
        <f t="shared" si="2"/>
        <v>1</v>
      </c>
      <c r="E12" s="12">
        <f t="shared" si="3"/>
        <v>0</v>
      </c>
      <c r="F12" s="12">
        <f t="shared" si="4"/>
        <v>0</v>
      </c>
      <c r="G12" s="14">
        <f t="shared" si="5"/>
        <v>0.95</v>
      </c>
      <c r="H12" s="13">
        <f t="shared" si="6"/>
        <v>4.75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4</v>
      </c>
      <c r="W12" s="10">
        <v>4</v>
      </c>
      <c r="X12" s="10">
        <v>3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0.94375</v>
      </c>
      <c r="H13" s="13">
        <f>SUM(H5:H12)/8</f>
        <v>4.71875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16</v>
      </c>
    </row>
    <row r="18" spans="1:136" ht="16.5">
      <c r="A18" t="s">
        <v>119</v>
      </c>
      <c r="B18" s="12">
        <f aca="true" t="shared" si="7" ref="B18:B25">COUNTIF(I18:ZY18,5)</f>
        <v>13</v>
      </c>
      <c r="C18" s="12">
        <f aca="true" t="shared" si="8" ref="C18:C25">COUNTIF(I18:ZY18,4)</f>
        <v>3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0.9625</v>
      </c>
      <c r="H18" s="13">
        <f>((B18*5)+(C18*4)+(D18*3)+(E18*2)+(F18*1))/SUM(B18:F18)</f>
        <v>4.8125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4</v>
      </c>
      <c r="W18" s="10">
        <v>4</v>
      </c>
      <c r="X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12</v>
      </c>
      <c r="C19" s="12">
        <f t="shared" si="8"/>
        <v>4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0.95</v>
      </c>
      <c r="H19" s="13">
        <f aca="true" t="shared" si="13" ref="H19:H25">((B19*5)+(C19*4)+(D19*3)+(E19*2)+(F19*1))/SUM(B19:F19)</f>
        <v>4.75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4</v>
      </c>
      <c r="V19" s="10">
        <v>4</v>
      </c>
      <c r="W19" s="10">
        <v>4</v>
      </c>
      <c r="X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13</v>
      </c>
      <c r="C20" s="12">
        <f t="shared" si="8"/>
        <v>3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0.9625</v>
      </c>
      <c r="H20" s="13">
        <f t="shared" si="13"/>
        <v>4.8125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4</v>
      </c>
      <c r="W20" s="10">
        <v>4</v>
      </c>
      <c r="X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9</v>
      </c>
      <c r="C21" s="12">
        <f t="shared" si="8"/>
        <v>7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0.9125</v>
      </c>
      <c r="H21" s="13">
        <f t="shared" si="13"/>
        <v>4.5625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4</v>
      </c>
      <c r="S21" s="10">
        <v>4</v>
      </c>
      <c r="T21" s="10">
        <v>4</v>
      </c>
      <c r="U21" s="10">
        <v>4</v>
      </c>
      <c r="V21" s="10">
        <v>4</v>
      </c>
      <c r="W21" s="10">
        <v>4</v>
      </c>
      <c r="X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11</v>
      </c>
      <c r="C22" s="12">
        <f t="shared" si="8"/>
        <v>5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0.9375</v>
      </c>
      <c r="H22" s="13">
        <f t="shared" si="13"/>
        <v>4.6875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4</v>
      </c>
      <c r="U22" s="10">
        <v>4</v>
      </c>
      <c r="V22" s="10">
        <v>4</v>
      </c>
      <c r="W22" s="10">
        <v>4</v>
      </c>
      <c r="X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11</v>
      </c>
      <c r="C23" s="12">
        <f t="shared" si="8"/>
        <v>4</v>
      </c>
      <c r="D23" s="12">
        <f t="shared" si="9"/>
        <v>1</v>
      </c>
      <c r="E23" s="12">
        <f t="shared" si="10"/>
        <v>0</v>
      </c>
      <c r="F23" s="12">
        <f t="shared" si="11"/>
        <v>0</v>
      </c>
      <c r="G23" s="14">
        <f t="shared" si="12"/>
        <v>0.925</v>
      </c>
      <c r="H23" s="13">
        <f t="shared" si="13"/>
        <v>4.625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4</v>
      </c>
      <c r="U23" s="10">
        <v>4</v>
      </c>
      <c r="V23" s="10">
        <v>4</v>
      </c>
      <c r="W23" s="10">
        <v>4</v>
      </c>
      <c r="X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10</v>
      </c>
      <c r="C24" s="12">
        <f t="shared" si="8"/>
        <v>5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0.9125</v>
      </c>
      <c r="H24" s="13">
        <f t="shared" si="13"/>
        <v>4.5625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3</v>
      </c>
      <c r="T24" s="10">
        <v>4</v>
      </c>
      <c r="U24" s="10">
        <v>4</v>
      </c>
      <c r="V24" s="10">
        <v>4</v>
      </c>
      <c r="W24" s="10">
        <v>4</v>
      </c>
      <c r="X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11</v>
      </c>
      <c r="C25" s="12">
        <f t="shared" si="8"/>
        <v>4</v>
      </c>
      <c r="D25" s="12">
        <f t="shared" si="9"/>
        <v>1</v>
      </c>
      <c r="E25" s="12">
        <f t="shared" si="10"/>
        <v>0</v>
      </c>
      <c r="F25" s="12">
        <f t="shared" si="11"/>
        <v>0</v>
      </c>
      <c r="G25" s="14">
        <f t="shared" si="12"/>
        <v>0.925</v>
      </c>
      <c r="H25" s="13">
        <f t="shared" si="13"/>
        <v>4.625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4</v>
      </c>
      <c r="U25" s="10">
        <v>4</v>
      </c>
      <c r="V25" s="10">
        <v>4</v>
      </c>
      <c r="W25" s="10">
        <v>4</v>
      </c>
      <c r="X25" s="10">
        <v>3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0.9359375</v>
      </c>
      <c r="H26" s="13">
        <f>SUM(H18:H25)/8</f>
        <v>4.6796875</v>
      </c>
      <c r="BX26" s="10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V26"/>
  <sheetViews>
    <sheetView zoomScaleSheetLayoutView="75" workbookViewId="0" topLeftCell="A1">
      <selection activeCell="X25" sqref="X25"/>
    </sheetView>
  </sheetViews>
  <sheetFormatPr defaultColWidth="9.00390625" defaultRowHeight="16.5"/>
  <cols>
    <col min="1" max="1" width="67.50390625" style="0" customWidth="1"/>
    <col min="9" max="15" width="3.25390625" style="0" customWidth="1"/>
    <col min="16" max="16" width="2.875" style="0" customWidth="1"/>
    <col min="17" max="17" width="4.00390625" style="0" customWidth="1"/>
    <col min="18" max="18" width="3.875" style="0" customWidth="1"/>
    <col min="19" max="19" width="4.125" style="0" customWidth="1"/>
    <col min="20" max="21" width="3.50390625" style="0" customWidth="1"/>
    <col min="22" max="22" width="4.00390625" style="0" customWidth="1"/>
    <col min="23" max="23" width="2.875" style="0" customWidth="1"/>
    <col min="24" max="24" width="3.125" style="0" customWidth="1"/>
    <col min="25" max="25" width="3.625" style="0" customWidth="1"/>
  </cols>
  <sheetData>
    <row r="1" spans="1:16" ht="23.5">
      <c r="A1" s="7" t="s">
        <v>55</v>
      </c>
      <c r="B1" s="11" t="s">
        <v>35</v>
      </c>
      <c r="C1" s="11"/>
      <c r="D1" s="11"/>
      <c r="E1" s="11"/>
      <c r="F1" s="11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23.5">
      <c r="A2" s="7"/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7.8">
      <c r="A3" s="48" t="s">
        <v>75</v>
      </c>
      <c r="B3" s="11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14</v>
      </c>
      <c r="J4" s="8"/>
      <c r="K4" s="8"/>
      <c r="L4" s="8"/>
      <c r="M4" s="8"/>
      <c r="N4" s="8"/>
      <c r="O4" s="8"/>
      <c r="P4" s="8"/>
    </row>
    <row r="5" spans="1:22" ht="16.5">
      <c r="A5" t="s">
        <v>119</v>
      </c>
      <c r="B5" s="12">
        <f aca="true" t="shared" si="0" ref="B5:B12">COUNTIF(I5:ZY5,5)</f>
        <v>12</v>
      </c>
      <c r="C5" s="12">
        <f aca="true" t="shared" si="1" ref="C5:C12">COUNTIF(I5:ZY5,4)</f>
        <v>2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0.9714285714285713</v>
      </c>
      <c r="H5" s="13">
        <f>((B5*5)+(C5*4)+(D5*3)+(E5*2)+(F5*1))/SUM(B5:F5)</f>
        <v>4.857142857142857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>
        <v>5</v>
      </c>
      <c r="R5">
        <v>5</v>
      </c>
      <c r="S5">
        <v>5</v>
      </c>
      <c r="T5">
        <v>5</v>
      </c>
      <c r="U5">
        <v>4</v>
      </c>
      <c r="V5">
        <v>4</v>
      </c>
    </row>
    <row r="6" spans="1:22" ht="16.5">
      <c r="A6" t="s">
        <v>28</v>
      </c>
      <c r="B6" s="12">
        <f t="shared" si="0"/>
        <v>12</v>
      </c>
      <c r="C6" s="12">
        <f t="shared" si="1"/>
        <v>2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0.9714285714285713</v>
      </c>
      <c r="H6" s="13">
        <f aca="true" t="shared" si="6" ref="H6:H12">((B6*5)+(C6*4)+(D6*3)+(E6*2)+(F6*1))/SUM(B6:F6)</f>
        <v>4.857142857142857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>
        <v>5</v>
      </c>
      <c r="R6">
        <v>5</v>
      </c>
      <c r="S6">
        <v>5</v>
      </c>
      <c r="T6">
        <v>5</v>
      </c>
      <c r="U6">
        <v>4</v>
      </c>
      <c r="V6">
        <v>4</v>
      </c>
    </row>
    <row r="7" spans="1:22" ht="16.5">
      <c r="A7" t="s">
        <v>63</v>
      </c>
      <c r="B7" s="12">
        <f t="shared" si="0"/>
        <v>13</v>
      </c>
      <c r="C7" s="12">
        <f t="shared" si="1"/>
        <v>1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0.9857142857142858</v>
      </c>
      <c r="H7" s="13">
        <f t="shared" si="6"/>
        <v>4.928571428571429</v>
      </c>
      <c r="I7" s="10">
        <v>5</v>
      </c>
      <c r="J7" s="10">
        <v>5</v>
      </c>
      <c r="K7" s="10">
        <v>5</v>
      </c>
      <c r="L7" s="10">
        <v>5</v>
      </c>
      <c r="M7" s="10">
        <v>4</v>
      </c>
      <c r="N7" s="10">
        <v>5</v>
      </c>
      <c r="O7" s="10">
        <v>5</v>
      </c>
      <c r="P7" s="10">
        <v>5</v>
      </c>
      <c r="Q7">
        <v>5</v>
      </c>
      <c r="R7">
        <v>5</v>
      </c>
      <c r="S7">
        <v>5</v>
      </c>
      <c r="T7">
        <v>5</v>
      </c>
      <c r="U7">
        <v>5</v>
      </c>
      <c r="V7">
        <v>5</v>
      </c>
    </row>
    <row r="8" spans="1:22" ht="16.5">
      <c r="A8" t="s">
        <v>34</v>
      </c>
      <c r="B8" s="12">
        <f t="shared" si="0"/>
        <v>13</v>
      </c>
      <c r="C8" s="12">
        <f t="shared" si="1"/>
        <v>1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0.9857142857142858</v>
      </c>
      <c r="H8" s="13">
        <f t="shared" si="6"/>
        <v>4.928571428571429</v>
      </c>
      <c r="I8" s="10">
        <v>5</v>
      </c>
      <c r="J8" s="10">
        <v>5</v>
      </c>
      <c r="K8" s="10">
        <v>5</v>
      </c>
      <c r="L8" s="10">
        <v>5</v>
      </c>
      <c r="M8" s="10">
        <v>4</v>
      </c>
      <c r="N8" s="10">
        <v>5</v>
      </c>
      <c r="O8" s="10">
        <v>5</v>
      </c>
      <c r="P8" s="10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</row>
    <row r="9" spans="1:22" ht="16.5">
      <c r="A9" t="s">
        <v>26</v>
      </c>
      <c r="B9" s="12">
        <f t="shared" si="0"/>
        <v>13</v>
      </c>
      <c r="C9" s="12">
        <f t="shared" si="1"/>
        <v>1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0.9857142857142858</v>
      </c>
      <c r="H9" s="13">
        <f t="shared" si="6"/>
        <v>4.928571428571429</v>
      </c>
      <c r="I9" s="10">
        <v>5</v>
      </c>
      <c r="J9" s="10">
        <v>5</v>
      </c>
      <c r="K9" s="10">
        <v>5</v>
      </c>
      <c r="L9" s="10">
        <v>5</v>
      </c>
      <c r="M9" s="10">
        <v>4</v>
      </c>
      <c r="N9" s="10">
        <v>5</v>
      </c>
      <c r="O9" s="10">
        <v>5</v>
      </c>
      <c r="P9" s="10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</row>
    <row r="10" spans="1:22" ht="16.5">
      <c r="A10" t="s">
        <v>39</v>
      </c>
      <c r="B10" s="12">
        <f t="shared" si="0"/>
        <v>12</v>
      </c>
      <c r="C10" s="12">
        <f t="shared" si="1"/>
        <v>2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0.9714285714285713</v>
      </c>
      <c r="H10" s="13">
        <f t="shared" si="6"/>
        <v>4.857142857142857</v>
      </c>
      <c r="I10" s="10">
        <v>5</v>
      </c>
      <c r="J10" s="10">
        <v>5</v>
      </c>
      <c r="K10" s="10">
        <v>5</v>
      </c>
      <c r="L10" s="10">
        <v>5</v>
      </c>
      <c r="M10" s="10">
        <v>4</v>
      </c>
      <c r="N10" s="10">
        <v>5</v>
      </c>
      <c r="O10" s="10">
        <v>5</v>
      </c>
      <c r="P10" s="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4</v>
      </c>
    </row>
    <row r="11" spans="1:22" ht="16.5">
      <c r="A11" t="s">
        <v>29</v>
      </c>
      <c r="B11" s="12">
        <f t="shared" si="0"/>
        <v>13</v>
      </c>
      <c r="C11" s="12">
        <f t="shared" si="1"/>
        <v>1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0.9857142857142858</v>
      </c>
      <c r="H11" s="13">
        <f t="shared" si="6"/>
        <v>4.928571428571429</v>
      </c>
      <c r="I11" s="10">
        <v>5</v>
      </c>
      <c r="J11" s="10">
        <v>5</v>
      </c>
      <c r="K11" s="10">
        <v>5</v>
      </c>
      <c r="L11" s="10">
        <v>5</v>
      </c>
      <c r="M11" s="10">
        <v>4</v>
      </c>
      <c r="N11" s="10">
        <v>5</v>
      </c>
      <c r="O11" s="10">
        <v>5</v>
      </c>
      <c r="P11" s="10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</row>
    <row r="12" spans="1:22" ht="16.5">
      <c r="A12" t="s">
        <v>8</v>
      </c>
      <c r="B12" s="12">
        <f t="shared" si="0"/>
        <v>13</v>
      </c>
      <c r="C12" s="12">
        <f t="shared" si="1"/>
        <v>1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0.9857142857142858</v>
      </c>
      <c r="H12" s="13">
        <f t="shared" si="6"/>
        <v>4.928571428571429</v>
      </c>
      <c r="I12" s="10">
        <v>5</v>
      </c>
      <c r="J12" s="10">
        <v>5</v>
      </c>
      <c r="K12" s="10">
        <v>5</v>
      </c>
      <c r="L12" s="10">
        <v>5</v>
      </c>
      <c r="M12" s="10">
        <v>4</v>
      </c>
      <c r="N12" s="10">
        <v>5</v>
      </c>
      <c r="O12" s="10">
        <v>5</v>
      </c>
      <c r="P12" s="10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</row>
    <row r="13" spans="1:16" ht="17.8">
      <c r="A13" s="9" t="s">
        <v>73</v>
      </c>
      <c r="B13" s="12"/>
      <c r="C13" s="12"/>
      <c r="D13" s="12"/>
      <c r="E13" s="12"/>
      <c r="F13" s="12"/>
      <c r="G13" s="14">
        <f t="shared" si="5"/>
        <v>0.9803571428571429</v>
      </c>
      <c r="H13" s="13">
        <f>SUM(H5:H12)/8</f>
        <v>4.901785714285714</v>
      </c>
      <c r="I13" s="10"/>
      <c r="J13" s="10"/>
      <c r="K13" s="10"/>
      <c r="L13" s="10"/>
      <c r="M13" s="10"/>
      <c r="N13" s="10"/>
      <c r="O13" s="10"/>
      <c r="P13" s="10"/>
    </row>
    <row r="14" spans="2:16" ht="16.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ht="16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7.8">
      <c r="A16" s="48" t="s">
        <v>68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14</v>
      </c>
      <c r="J17" s="8"/>
      <c r="K17" s="8"/>
      <c r="L17" s="8"/>
      <c r="M17" s="8"/>
      <c r="N17" s="8"/>
      <c r="O17" s="8"/>
      <c r="P17" s="8"/>
    </row>
    <row r="18" spans="1:22" ht="16.5">
      <c r="A18" t="s">
        <v>119</v>
      </c>
      <c r="B18" s="12">
        <f aca="true" t="shared" si="7" ref="B18:B25">COUNTIF(I18:ZY18,5)</f>
        <v>13</v>
      </c>
      <c r="C18" s="12">
        <f aca="true" t="shared" si="8" ref="C18:C25">COUNTIF(I18:ZY18,4)</f>
        <v>1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0.9857142857142858</v>
      </c>
      <c r="H18" s="13">
        <f>((B18*5)+(C18*4)+(D18*3)+(E18*2)+(F18*1))/SUM(B18:F18)</f>
        <v>4.928571428571429</v>
      </c>
      <c r="I18" s="10">
        <v>5</v>
      </c>
      <c r="J18" s="10">
        <v>5</v>
      </c>
      <c r="K18" s="10">
        <v>5</v>
      </c>
      <c r="L18" s="10">
        <v>5</v>
      </c>
      <c r="M18" s="10">
        <v>4</v>
      </c>
      <c r="N18" s="10">
        <v>5</v>
      </c>
      <c r="O18" s="10">
        <v>5</v>
      </c>
      <c r="P18" s="10">
        <v>5</v>
      </c>
      <c r="Q18">
        <v>5</v>
      </c>
      <c r="R18">
        <v>5</v>
      </c>
      <c r="S18">
        <v>5</v>
      </c>
      <c r="T18">
        <v>5</v>
      </c>
      <c r="U18">
        <v>5</v>
      </c>
      <c r="V18">
        <v>5</v>
      </c>
    </row>
    <row r="19" spans="1:22" ht="16.5">
      <c r="A19" t="s">
        <v>28</v>
      </c>
      <c r="B19" s="12">
        <f t="shared" si="7"/>
        <v>13</v>
      </c>
      <c r="C19" s="12">
        <f t="shared" si="8"/>
        <v>1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0.9857142857142858</v>
      </c>
      <c r="H19" s="13">
        <f aca="true" t="shared" si="13" ref="H19:H25">((B19*5)+(C19*4)+(D19*3)+(E19*2)+(F19*1))/SUM(B19:F19)</f>
        <v>4.928571428571429</v>
      </c>
      <c r="I19" s="10">
        <v>5</v>
      </c>
      <c r="J19" s="10">
        <v>5</v>
      </c>
      <c r="K19" s="10">
        <v>5</v>
      </c>
      <c r="L19" s="10">
        <v>5</v>
      </c>
      <c r="M19" s="10">
        <v>4</v>
      </c>
      <c r="N19" s="10">
        <v>5</v>
      </c>
      <c r="O19" s="10">
        <v>5</v>
      </c>
      <c r="P19" s="10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</row>
    <row r="20" spans="1:22" ht="16.5">
      <c r="A20" t="s">
        <v>63</v>
      </c>
      <c r="B20" s="12">
        <f t="shared" si="7"/>
        <v>13</v>
      </c>
      <c r="C20" s="12">
        <f t="shared" si="8"/>
        <v>1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0.9857142857142858</v>
      </c>
      <c r="H20" s="13">
        <f t="shared" si="13"/>
        <v>4.928571428571429</v>
      </c>
      <c r="I20" s="10">
        <v>5</v>
      </c>
      <c r="J20" s="10">
        <v>5</v>
      </c>
      <c r="K20" s="10">
        <v>5</v>
      </c>
      <c r="L20" s="10">
        <v>5</v>
      </c>
      <c r="M20" s="10">
        <v>4</v>
      </c>
      <c r="N20" s="10">
        <v>5</v>
      </c>
      <c r="O20" s="10">
        <v>5</v>
      </c>
      <c r="P20" s="1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</row>
    <row r="21" spans="1:22" ht="16.5">
      <c r="A21" t="s">
        <v>34</v>
      </c>
      <c r="B21" s="12">
        <f t="shared" si="7"/>
        <v>13</v>
      </c>
      <c r="C21" s="12">
        <f t="shared" si="8"/>
        <v>1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0.9857142857142858</v>
      </c>
      <c r="H21" s="13">
        <f t="shared" si="13"/>
        <v>4.928571428571429</v>
      </c>
      <c r="I21" s="10">
        <v>5</v>
      </c>
      <c r="J21" s="10">
        <v>5</v>
      </c>
      <c r="K21" s="10">
        <v>5</v>
      </c>
      <c r="L21" s="10">
        <v>5</v>
      </c>
      <c r="M21" s="10">
        <v>4</v>
      </c>
      <c r="N21" s="10">
        <v>5</v>
      </c>
      <c r="O21" s="10">
        <v>5</v>
      </c>
      <c r="P21" s="10">
        <v>5</v>
      </c>
      <c r="Q21">
        <v>5</v>
      </c>
      <c r="R21">
        <v>5</v>
      </c>
      <c r="S21">
        <v>5</v>
      </c>
      <c r="T21">
        <v>5</v>
      </c>
      <c r="U21">
        <v>5</v>
      </c>
      <c r="V21">
        <v>5</v>
      </c>
    </row>
    <row r="22" spans="1:22" ht="16.5">
      <c r="A22" t="s">
        <v>26</v>
      </c>
      <c r="B22" s="12">
        <f t="shared" si="7"/>
        <v>13</v>
      </c>
      <c r="C22" s="12">
        <f t="shared" si="8"/>
        <v>1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0.9857142857142858</v>
      </c>
      <c r="H22" s="13">
        <f t="shared" si="13"/>
        <v>4.928571428571429</v>
      </c>
      <c r="I22" s="10">
        <v>5</v>
      </c>
      <c r="J22" s="10">
        <v>5</v>
      </c>
      <c r="K22" s="10">
        <v>5</v>
      </c>
      <c r="L22" s="10">
        <v>5</v>
      </c>
      <c r="M22" s="10">
        <v>4</v>
      </c>
      <c r="N22" s="10">
        <v>5</v>
      </c>
      <c r="O22" s="10">
        <v>5</v>
      </c>
      <c r="P22" s="10">
        <v>5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</row>
    <row r="23" spans="1:22" ht="16.5">
      <c r="A23" t="s">
        <v>39</v>
      </c>
      <c r="B23" s="12">
        <f t="shared" si="7"/>
        <v>12</v>
      </c>
      <c r="C23" s="12">
        <f t="shared" si="8"/>
        <v>2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0.9714285714285713</v>
      </c>
      <c r="H23" s="13">
        <f t="shared" si="13"/>
        <v>4.857142857142857</v>
      </c>
      <c r="I23" s="10">
        <v>5</v>
      </c>
      <c r="J23" s="10">
        <v>5</v>
      </c>
      <c r="K23" s="10">
        <v>5</v>
      </c>
      <c r="L23" s="10">
        <v>5</v>
      </c>
      <c r="M23" s="10">
        <v>4</v>
      </c>
      <c r="N23" s="10">
        <v>5</v>
      </c>
      <c r="O23" s="10">
        <v>5</v>
      </c>
      <c r="P23" s="10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4</v>
      </c>
    </row>
    <row r="24" spans="1:22" ht="16.5">
      <c r="A24" t="s">
        <v>29</v>
      </c>
      <c r="B24" s="12">
        <f t="shared" si="7"/>
        <v>13</v>
      </c>
      <c r="C24" s="12">
        <f t="shared" si="8"/>
        <v>1</v>
      </c>
      <c r="D24" s="12">
        <f t="shared" si="9"/>
        <v>0</v>
      </c>
      <c r="E24" s="12">
        <f t="shared" si="10"/>
        <v>0</v>
      </c>
      <c r="F24" s="12">
        <f t="shared" si="11"/>
        <v>0</v>
      </c>
      <c r="G24" s="14">
        <f t="shared" si="12"/>
        <v>0.9857142857142858</v>
      </c>
      <c r="H24" s="13">
        <f t="shared" si="13"/>
        <v>4.928571428571429</v>
      </c>
      <c r="I24" s="10">
        <v>5</v>
      </c>
      <c r="J24" s="10">
        <v>5</v>
      </c>
      <c r="K24" s="10">
        <v>5</v>
      </c>
      <c r="L24" s="10">
        <v>5</v>
      </c>
      <c r="M24" s="10">
        <v>4</v>
      </c>
      <c r="N24" s="10">
        <v>5</v>
      </c>
      <c r="O24" s="10">
        <v>5</v>
      </c>
      <c r="P24" s="10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5</v>
      </c>
    </row>
    <row r="25" spans="1:22" ht="16.5">
      <c r="A25" t="s">
        <v>8</v>
      </c>
      <c r="B25" s="12">
        <f t="shared" si="7"/>
        <v>13</v>
      </c>
      <c r="C25" s="12">
        <f t="shared" si="8"/>
        <v>1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0.9857142857142858</v>
      </c>
      <c r="H25" s="13">
        <f t="shared" si="13"/>
        <v>4.928571428571429</v>
      </c>
      <c r="I25" s="10">
        <v>5</v>
      </c>
      <c r="J25" s="10">
        <v>5</v>
      </c>
      <c r="K25" s="10">
        <v>5</v>
      </c>
      <c r="L25" s="10">
        <v>5</v>
      </c>
      <c r="M25" s="10">
        <v>4</v>
      </c>
      <c r="N25" s="10">
        <v>5</v>
      </c>
      <c r="O25" s="10">
        <v>5</v>
      </c>
      <c r="P25" s="10">
        <v>5</v>
      </c>
      <c r="Q25">
        <v>5</v>
      </c>
      <c r="R25">
        <v>5</v>
      </c>
      <c r="S25">
        <v>5</v>
      </c>
      <c r="T25">
        <v>5</v>
      </c>
      <c r="U25">
        <v>5</v>
      </c>
      <c r="V25">
        <v>5</v>
      </c>
    </row>
    <row r="26" spans="1:16" ht="17.8">
      <c r="A26" s="9" t="s">
        <v>73</v>
      </c>
      <c r="B26" s="12"/>
      <c r="C26" s="12"/>
      <c r="D26" s="12"/>
      <c r="E26" s="12"/>
      <c r="F26" s="12"/>
      <c r="G26" s="14">
        <f t="shared" si="12"/>
        <v>0.9839285714285715</v>
      </c>
      <c r="H26" s="13">
        <f>SUM(H18:H25)/8</f>
        <v>4.919642857142858</v>
      </c>
      <c r="I26" s="10"/>
      <c r="J26" s="10"/>
      <c r="K26" s="10"/>
      <c r="L26" s="10"/>
      <c r="M26" s="10"/>
      <c r="N26" s="10"/>
      <c r="O26" s="10"/>
      <c r="P26" s="10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1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I28"/>
  <sheetViews>
    <sheetView zoomScaleSheetLayoutView="75" workbookViewId="0" topLeftCell="A1">
      <selection activeCell="A28" sqref="A28"/>
    </sheetView>
  </sheetViews>
  <sheetFormatPr defaultColWidth="9.00390625" defaultRowHeight="16.5"/>
  <cols>
    <col min="1" max="1" width="66.625" style="0" customWidth="1"/>
    <col min="9" max="9" width="4.375" style="0" customWidth="1"/>
    <col min="10" max="10" width="4.125" style="0" customWidth="1"/>
    <col min="11" max="11" width="3.25390625" style="0" customWidth="1"/>
    <col min="12" max="12" width="3.125" style="0" customWidth="1"/>
    <col min="13" max="13" width="3.375" style="0" customWidth="1"/>
    <col min="14" max="14" width="3.625" style="0" customWidth="1"/>
    <col min="15" max="15" width="2.50390625" style="0" customWidth="1"/>
    <col min="16" max="16" width="2.875" style="0" customWidth="1"/>
    <col min="17" max="17" width="2.75390625" style="0" customWidth="1"/>
    <col min="18" max="18" width="3.25390625" style="0" customWidth="1"/>
    <col min="19" max="19" width="3.00390625" style="0" customWidth="1"/>
    <col min="20" max="20" width="3.125" style="0" customWidth="1"/>
    <col min="21" max="21" width="2.625" style="0" customWidth="1"/>
    <col min="22" max="22" width="2.25390625" style="0" customWidth="1"/>
    <col min="23" max="23" width="2.625" style="0" customWidth="1"/>
    <col min="24" max="24" width="3.00390625" style="0" customWidth="1"/>
    <col min="25" max="26" width="3.375" style="0" customWidth="1"/>
    <col min="27" max="28" width="3.00390625" style="0" customWidth="1"/>
    <col min="29" max="29" width="3.75390625" style="0" customWidth="1"/>
    <col min="30" max="31" width="3.375" style="0" customWidth="1"/>
    <col min="32" max="32" width="3.25390625" style="0" customWidth="1"/>
    <col min="33" max="33" width="2.875" style="0" customWidth="1"/>
    <col min="34" max="34" width="3.625" style="0" customWidth="1"/>
    <col min="35" max="35" width="3.25390625" style="0" customWidth="1"/>
    <col min="36" max="36" width="2.75390625" style="0" customWidth="1"/>
    <col min="37" max="37" width="3.50390625" style="0" customWidth="1"/>
    <col min="38" max="38" width="3.125" style="0" customWidth="1"/>
    <col min="39" max="39" width="2.75390625" style="0" customWidth="1"/>
    <col min="40" max="40" width="3.50390625" style="0" customWidth="1"/>
    <col min="41" max="41" width="2.75390625" style="0" customWidth="1"/>
    <col min="42" max="42" width="2.875" style="0" customWidth="1"/>
    <col min="43" max="43" width="3.125" style="0" customWidth="1"/>
    <col min="44" max="44" width="3.50390625" style="0" customWidth="1"/>
    <col min="45" max="45" width="3.125" style="0" customWidth="1"/>
    <col min="46" max="46" width="2.625" style="0" customWidth="1"/>
  </cols>
  <sheetData>
    <row r="1" spans="1:13" ht="23.5">
      <c r="A1" s="7" t="s">
        <v>57</v>
      </c>
      <c r="B1" s="11" t="s">
        <v>35</v>
      </c>
      <c r="C1" s="11"/>
      <c r="D1" s="11"/>
      <c r="E1" s="11"/>
      <c r="F1" s="11"/>
      <c r="G1" s="11"/>
      <c r="H1" s="10"/>
      <c r="I1" s="10"/>
      <c r="J1" s="10"/>
      <c r="K1" s="10"/>
      <c r="L1" s="10"/>
      <c r="M1" s="10"/>
    </row>
    <row r="2" spans="1:13" ht="23.5">
      <c r="A2" s="7"/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</row>
    <row r="3" spans="1:13" ht="17.8">
      <c r="A3" s="48" t="s">
        <v>75</v>
      </c>
      <c r="B3" s="11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</row>
    <row r="4" spans="1:13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27</v>
      </c>
      <c r="J4" s="8"/>
      <c r="K4" s="8"/>
      <c r="L4" s="8"/>
      <c r="M4" s="8"/>
    </row>
    <row r="5" spans="1:35" ht="16.5">
      <c r="A5" t="s">
        <v>119</v>
      </c>
      <c r="B5" s="12">
        <f aca="true" t="shared" si="0" ref="B5:B12">COUNTIF(I5:ZY5,5)</f>
        <v>16</v>
      </c>
      <c r="C5" s="12">
        <f aca="true" t="shared" si="1" ref="C5:C12">COUNTIF(I5:ZY5,4)</f>
        <v>10</v>
      </c>
      <c r="D5" s="12">
        <f aca="true" t="shared" si="2" ref="D5:D12">COUNTIF(I5:ZY5,3)</f>
        <v>1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0.9111111111111111</v>
      </c>
      <c r="H5" s="13">
        <f>((B5*5)+(C5*4)+(D5*3)+(E5*2)+(F5*1))/SUM(B5:F5)</f>
        <v>4.555555555555555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  <c r="X5">
        <v>5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3</v>
      </c>
    </row>
    <row r="6" spans="1:35" ht="16.5">
      <c r="A6" t="s">
        <v>28</v>
      </c>
      <c r="B6" s="12">
        <f t="shared" si="0"/>
        <v>17</v>
      </c>
      <c r="C6" s="12">
        <f t="shared" si="1"/>
        <v>10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0.9259259259259259</v>
      </c>
      <c r="H6" s="13">
        <f aca="true" t="shared" si="6" ref="H6:H12">((B6*5)+(C6*4)+(D6*3)+(E6*2)+(F6*1))/SUM(B6:F6)</f>
        <v>4.62962962962963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>
        <v>5</v>
      </c>
      <c r="O6">
        <v>5</v>
      </c>
      <c r="P6">
        <v>5</v>
      </c>
      <c r="Q6">
        <v>5</v>
      </c>
      <c r="R6">
        <v>5</v>
      </c>
      <c r="S6">
        <v>5</v>
      </c>
      <c r="T6">
        <v>5</v>
      </c>
      <c r="U6">
        <v>5</v>
      </c>
      <c r="V6">
        <v>5</v>
      </c>
      <c r="W6">
        <v>5</v>
      </c>
      <c r="X6">
        <v>5</v>
      </c>
      <c r="Y6">
        <v>5</v>
      </c>
      <c r="Z6">
        <v>4</v>
      </c>
      <c r="AA6">
        <v>4</v>
      </c>
      <c r="AB6">
        <v>4</v>
      </c>
      <c r="AC6">
        <v>4</v>
      </c>
      <c r="AD6">
        <v>4</v>
      </c>
      <c r="AE6">
        <v>4</v>
      </c>
      <c r="AF6">
        <v>4</v>
      </c>
      <c r="AG6">
        <v>4</v>
      </c>
      <c r="AH6">
        <v>4</v>
      </c>
      <c r="AI6">
        <v>4</v>
      </c>
    </row>
    <row r="7" spans="1:35" ht="16.5">
      <c r="A7" t="s">
        <v>63</v>
      </c>
      <c r="B7" s="12">
        <f t="shared" si="0"/>
        <v>15</v>
      </c>
      <c r="C7" s="12">
        <f t="shared" si="1"/>
        <v>12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0.9111111111111111</v>
      </c>
      <c r="H7" s="13">
        <f t="shared" si="6"/>
        <v>4.555555555555555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>
        <v>5</v>
      </c>
      <c r="O7">
        <v>5</v>
      </c>
      <c r="P7">
        <v>5</v>
      </c>
      <c r="Q7">
        <v>5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4</v>
      </c>
      <c r="Y7">
        <v>4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  <c r="AG7">
        <v>4</v>
      </c>
      <c r="AH7">
        <v>4</v>
      </c>
      <c r="AI7">
        <v>4</v>
      </c>
    </row>
    <row r="8" spans="1:35" ht="16.5">
      <c r="A8" t="s">
        <v>34</v>
      </c>
      <c r="B8" s="12">
        <f t="shared" si="0"/>
        <v>15</v>
      </c>
      <c r="C8" s="12">
        <f t="shared" si="1"/>
        <v>11</v>
      </c>
      <c r="D8" s="12">
        <f t="shared" si="2"/>
        <v>1</v>
      </c>
      <c r="E8" s="12">
        <f t="shared" si="3"/>
        <v>0</v>
      </c>
      <c r="F8" s="12">
        <f t="shared" si="4"/>
        <v>0</v>
      </c>
      <c r="G8" s="14">
        <f t="shared" si="5"/>
        <v>0.9037037037037037</v>
      </c>
      <c r="H8" s="13">
        <f t="shared" si="6"/>
        <v>4.518518518518518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>
        <v>4</v>
      </c>
      <c r="AF8">
        <v>3</v>
      </c>
      <c r="AG8">
        <v>4</v>
      </c>
      <c r="AH8">
        <v>4</v>
      </c>
      <c r="AI8">
        <v>4</v>
      </c>
    </row>
    <row r="9" spans="1:35" ht="16.5">
      <c r="A9" t="s">
        <v>26</v>
      </c>
      <c r="B9" s="12">
        <f t="shared" si="0"/>
        <v>16</v>
      </c>
      <c r="C9" s="12">
        <f t="shared" si="1"/>
        <v>11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0.9185185185185185</v>
      </c>
      <c r="H9" s="13">
        <f t="shared" si="6"/>
        <v>4.592592592592593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>
        <v>5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>
        <v>4</v>
      </c>
      <c r="AE9">
        <v>4</v>
      </c>
      <c r="AF9">
        <v>4</v>
      </c>
      <c r="AG9">
        <v>4</v>
      </c>
      <c r="AH9">
        <v>4</v>
      </c>
      <c r="AI9">
        <v>5</v>
      </c>
    </row>
    <row r="10" spans="1:35" ht="16.5">
      <c r="A10" t="s">
        <v>39</v>
      </c>
      <c r="B10" s="12">
        <f t="shared" si="0"/>
        <v>16</v>
      </c>
      <c r="C10" s="12">
        <f t="shared" si="1"/>
        <v>11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0.9185185185185185</v>
      </c>
      <c r="H10" s="13">
        <f t="shared" si="6"/>
        <v>4.592592592592593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>
        <v>4</v>
      </c>
      <c r="Z10">
        <v>4</v>
      </c>
      <c r="AA10">
        <v>4</v>
      </c>
      <c r="AB10">
        <v>4</v>
      </c>
      <c r="AC10">
        <v>4</v>
      </c>
      <c r="AD10">
        <v>4</v>
      </c>
      <c r="AE10">
        <v>4</v>
      </c>
      <c r="AF10">
        <v>4</v>
      </c>
      <c r="AG10">
        <v>4</v>
      </c>
      <c r="AH10">
        <v>4</v>
      </c>
      <c r="AI10">
        <v>4</v>
      </c>
    </row>
    <row r="11" spans="1:35" ht="16.5">
      <c r="A11" t="s">
        <v>29</v>
      </c>
      <c r="B11" s="12">
        <f t="shared" si="0"/>
        <v>17</v>
      </c>
      <c r="C11" s="12">
        <f t="shared" si="1"/>
        <v>10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0.9259259259259259</v>
      </c>
      <c r="H11" s="13">
        <f t="shared" si="6"/>
        <v>4.62962962962963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5</v>
      </c>
      <c r="AF11">
        <v>5</v>
      </c>
      <c r="AG11">
        <v>4</v>
      </c>
      <c r="AH11">
        <v>4</v>
      </c>
      <c r="AI11">
        <v>4</v>
      </c>
    </row>
    <row r="12" spans="1:35" ht="16.5">
      <c r="A12" t="s">
        <v>8</v>
      </c>
      <c r="B12" s="12">
        <f t="shared" si="0"/>
        <v>16</v>
      </c>
      <c r="C12" s="12">
        <f t="shared" si="1"/>
        <v>10</v>
      </c>
      <c r="D12" s="12">
        <f t="shared" si="2"/>
        <v>1</v>
      </c>
      <c r="E12" s="12">
        <f t="shared" si="3"/>
        <v>0</v>
      </c>
      <c r="F12" s="12">
        <f t="shared" si="4"/>
        <v>0</v>
      </c>
      <c r="G12" s="14">
        <f t="shared" si="5"/>
        <v>0.9111111111111111</v>
      </c>
      <c r="H12" s="13">
        <f t="shared" si="6"/>
        <v>4.555555555555555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4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>
        <v>3</v>
      </c>
      <c r="AF12">
        <v>5</v>
      </c>
      <c r="AG12">
        <v>4</v>
      </c>
      <c r="AH12">
        <v>4</v>
      </c>
      <c r="AI12">
        <v>4</v>
      </c>
    </row>
    <row r="13" spans="1:13" ht="17.8">
      <c r="A13" s="9" t="s">
        <v>73</v>
      </c>
      <c r="B13" s="12"/>
      <c r="C13" s="12"/>
      <c r="D13" s="12"/>
      <c r="E13" s="12"/>
      <c r="F13" s="12"/>
      <c r="G13" s="14">
        <f t="shared" si="5"/>
        <v>0.9157407407407409</v>
      </c>
      <c r="H13" s="13">
        <f>SUM(H5:H12)/8</f>
        <v>4.578703703703704</v>
      </c>
      <c r="I13" s="10"/>
      <c r="J13" s="10"/>
      <c r="K13" s="10"/>
      <c r="L13" s="10"/>
      <c r="M13" s="10"/>
    </row>
    <row r="14" spans="2:13" ht="16.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6.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7.8">
      <c r="A16" s="48" t="s">
        <v>68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27</v>
      </c>
      <c r="J17" s="8"/>
      <c r="K17" s="8"/>
      <c r="L17" s="8"/>
      <c r="M17" s="8"/>
    </row>
    <row r="18" spans="1:35" ht="16.5">
      <c r="A18" t="s">
        <v>119</v>
      </c>
      <c r="B18" s="12">
        <f aca="true" t="shared" si="7" ref="B18:B25">COUNTIF(I18:ZY18,5)</f>
        <v>15</v>
      </c>
      <c r="C18" s="12">
        <f aca="true" t="shared" si="8" ref="C18:C25">COUNTIF(I18:ZY18,4)</f>
        <v>11</v>
      </c>
      <c r="D18" s="12">
        <f aca="true" t="shared" si="9" ref="D18:D25">COUNTIF(I18:ZY18,3)</f>
        <v>1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0.9037037037037037</v>
      </c>
      <c r="H18" s="13">
        <f>((B18*5)+(C18*4)+(D18*3)+(E18*2)+(F18*1))/SUM(B18:F18)</f>
        <v>4.518518518518518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>
        <v>5</v>
      </c>
      <c r="O18">
        <v>5</v>
      </c>
      <c r="P18">
        <v>5</v>
      </c>
      <c r="Q18">
        <v>5</v>
      </c>
      <c r="R18">
        <v>5</v>
      </c>
      <c r="S18">
        <v>5</v>
      </c>
      <c r="T18">
        <v>5</v>
      </c>
      <c r="U18">
        <v>5</v>
      </c>
      <c r="V18">
        <v>5</v>
      </c>
      <c r="W18">
        <v>5</v>
      </c>
      <c r="X18">
        <v>4</v>
      </c>
      <c r="Y18">
        <v>4</v>
      </c>
      <c r="Z18">
        <v>4</v>
      </c>
      <c r="AA18">
        <v>4</v>
      </c>
      <c r="AB18">
        <v>4</v>
      </c>
      <c r="AC18">
        <v>4</v>
      </c>
      <c r="AD18">
        <v>4</v>
      </c>
      <c r="AE18">
        <v>4</v>
      </c>
      <c r="AF18">
        <v>4</v>
      </c>
      <c r="AG18">
        <v>4</v>
      </c>
      <c r="AH18">
        <v>4</v>
      </c>
      <c r="AI18">
        <v>3</v>
      </c>
    </row>
    <row r="19" spans="1:35" ht="16.5">
      <c r="A19" t="s">
        <v>28</v>
      </c>
      <c r="B19" s="12">
        <f t="shared" si="7"/>
        <v>14</v>
      </c>
      <c r="C19" s="12">
        <f t="shared" si="8"/>
        <v>13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0.9037037037037037</v>
      </c>
      <c r="H19" s="13">
        <f aca="true" t="shared" si="13" ref="H19:H25">((B19*5)+(C19*4)+(D19*3)+(E19*2)+(F19*1))/SUM(B19:F19)</f>
        <v>4.518518518518518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4</v>
      </c>
      <c r="V19">
        <v>4</v>
      </c>
      <c r="W19">
        <v>4</v>
      </c>
      <c r="X19">
        <v>4</v>
      </c>
      <c r="Y19">
        <v>4</v>
      </c>
      <c r="Z19">
        <v>4</v>
      </c>
      <c r="AA19">
        <v>4</v>
      </c>
      <c r="AB19">
        <v>4</v>
      </c>
      <c r="AC19">
        <v>4</v>
      </c>
      <c r="AD19">
        <v>4</v>
      </c>
      <c r="AE19">
        <v>4</v>
      </c>
      <c r="AF19">
        <v>4</v>
      </c>
      <c r="AG19">
        <v>5</v>
      </c>
      <c r="AH19">
        <v>5</v>
      </c>
      <c r="AI19">
        <v>4</v>
      </c>
    </row>
    <row r="20" spans="1:35" ht="16.5">
      <c r="A20" t="s">
        <v>63</v>
      </c>
      <c r="B20" s="12">
        <f t="shared" si="7"/>
        <v>14</v>
      </c>
      <c r="C20" s="12">
        <f t="shared" si="8"/>
        <v>13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0.9037037037037037</v>
      </c>
      <c r="H20" s="13">
        <f t="shared" si="13"/>
        <v>4.518518518518518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4</v>
      </c>
      <c r="AF20">
        <v>4</v>
      </c>
      <c r="AG20">
        <v>5</v>
      </c>
      <c r="AH20">
        <v>5</v>
      </c>
      <c r="AI20">
        <v>4</v>
      </c>
    </row>
    <row r="21" spans="1:35" ht="16.5">
      <c r="A21" t="s">
        <v>34</v>
      </c>
      <c r="B21" s="12">
        <f t="shared" si="7"/>
        <v>12</v>
      </c>
      <c r="C21" s="12">
        <f t="shared" si="8"/>
        <v>13</v>
      </c>
      <c r="D21" s="12">
        <f t="shared" si="9"/>
        <v>2</v>
      </c>
      <c r="E21" s="12">
        <f t="shared" si="10"/>
        <v>0</v>
      </c>
      <c r="F21" s="12">
        <f t="shared" si="11"/>
        <v>0</v>
      </c>
      <c r="G21" s="14">
        <f t="shared" si="12"/>
        <v>0.874074074074074</v>
      </c>
      <c r="H21" s="13">
        <f t="shared" si="13"/>
        <v>4.37037037037037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>
        <v>5</v>
      </c>
      <c r="O21">
        <v>5</v>
      </c>
      <c r="P21">
        <v>5</v>
      </c>
      <c r="Q21">
        <v>5</v>
      </c>
      <c r="R21">
        <v>5</v>
      </c>
      <c r="S21">
        <v>5</v>
      </c>
      <c r="T21">
        <v>5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3</v>
      </c>
      <c r="AG21">
        <v>4</v>
      </c>
      <c r="AH21">
        <v>4</v>
      </c>
      <c r="AI21">
        <v>3</v>
      </c>
    </row>
    <row r="22" spans="1:35" ht="16.5">
      <c r="A22" t="s">
        <v>26</v>
      </c>
      <c r="B22" s="12">
        <f t="shared" si="7"/>
        <v>13</v>
      </c>
      <c r="C22" s="12">
        <f t="shared" si="8"/>
        <v>14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0.8962962962962964</v>
      </c>
      <c r="H22" s="13">
        <f t="shared" si="13"/>
        <v>4.481481481481482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  <c r="U22">
        <v>4</v>
      </c>
      <c r="V22">
        <v>4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5</v>
      </c>
      <c r="AH22">
        <v>4</v>
      </c>
      <c r="AI22">
        <v>4</v>
      </c>
    </row>
    <row r="23" spans="1:35" ht="16.5">
      <c r="A23" t="s">
        <v>39</v>
      </c>
      <c r="B23" s="12">
        <f t="shared" si="7"/>
        <v>13</v>
      </c>
      <c r="C23" s="12">
        <f t="shared" si="8"/>
        <v>14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0.8962962962962964</v>
      </c>
      <c r="H23" s="13">
        <f t="shared" si="13"/>
        <v>4.481481481481482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4</v>
      </c>
      <c r="W23">
        <v>4</v>
      </c>
      <c r="X23">
        <v>4</v>
      </c>
      <c r="Y23">
        <v>4</v>
      </c>
      <c r="Z23">
        <v>4</v>
      </c>
      <c r="AA23">
        <v>4</v>
      </c>
      <c r="AB23">
        <v>4</v>
      </c>
      <c r="AC23">
        <v>4</v>
      </c>
      <c r="AD23">
        <v>4</v>
      </c>
      <c r="AE23">
        <v>4</v>
      </c>
      <c r="AF23">
        <v>4</v>
      </c>
      <c r="AG23">
        <v>4</v>
      </c>
      <c r="AH23">
        <v>4</v>
      </c>
      <c r="AI23">
        <v>4</v>
      </c>
    </row>
    <row r="24" spans="1:35" ht="16.5">
      <c r="A24" t="s">
        <v>29</v>
      </c>
      <c r="B24" s="12">
        <f t="shared" si="7"/>
        <v>12</v>
      </c>
      <c r="C24" s="12">
        <f t="shared" si="8"/>
        <v>15</v>
      </c>
      <c r="D24" s="12">
        <f t="shared" si="9"/>
        <v>0</v>
      </c>
      <c r="E24" s="12">
        <f t="shared" si="10"/>
        <v>0</v>
      </c>
      <c r="F24" s="12">
        <f t="shared" si="11"/>
        <v>0</v>
      </c>
      <c r="G24" s="14">
        <f t="shared" si="12"/>
        <v>0.888888888888889</v>
      </c>
      <c r="H24" s="13">
        <f t="shared" si="13"/>
        <v>4.444444444444445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4</v>
      </c>
      <c r="V24">
        <v>4</v>
      </c>
      <c r="W24">
        <v>4</v>
      </c>
      <c r="X24">
        <v>4</v>
      </c>
      <c r="Y24">
        <v>4</v>
      </c>
      <c r="Z24">
        <v>4</v>
      </c>
      <c r="AA24">
        <v>4</v>
      </c>
      <c r="AB24">
        <v>4</v>
      </c>
      <c r="AC24">
        <v>4</v>
      </c>
      <c r="AD24">
        <v>4</v>
      </c>
      <c r="AE24">
        <v>4</v>
      </c>
      <c r="AF24">
        <v>4</v>
      </c>
      <c r="AG24">
        <v>4</v>
      </c>
      <c r="AH24">
        <v>4</v>
      </c>
      <c r="AI24">
        <v>4</v>
      </c>
    </row>
    <row r="25" spans="1:35" ht="16.5">
      <c r="A25" t="s">
        <v>8</v>
      </c>
      <c r="B25" s="12">
        <f t="shared" si="7"/>
        <v>11</v>
      </c>
      <c r="C25" s="12">
        <f t="shared" si="8"/>
        <v>16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0.8814814814814815</v>
      </c>
      <c r="H25" s="13">
        <f t="shared" si="13"/>
        <v>4.407407407407407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>
        <v>5</v>
      </c>
      <c r="O25">
        <v>5</v>
      </c>
      <c r="P25">
        <v>5</v>
      </c>
      <c r="Q25">
        <v>5</v>
      </c>
      <c r="R25">
        <v>5</v>
      </c>
      <c r="S25">
        <v>5</v>
      </c>
      <c r="T25">
        <v>4</v>
      </c>
      <c r="U25">
        <v>4</v>
      </c>
      <c r="V25">
        <v>4</v>
      </c>
      <c r="W25">
        <v>4</v>
      </c>
      <c r="X25">
        <v>4</v>
      </c>
      <c r="Y25">
        <v>4</v>
      </c>
      <c r="Z25">
        <v>4</v>
      </c>
      <c r="AA25">
        <v>4</v>
      </c>
      <c r="AB25">
        <v>4</v>
      </c>
      <c r="AC25">
        <v>4</v>
      </c>
      <c r="AD25">
        <v>4</v>
      </c>
      <c r="AE25">
        <v>4</v>
      </c>
      <c r="AF25">
        <v>4</v>
      </c>
      <c r="AG25">
        <v>4</v>
      </c>
      <c r="AH25">
        <v>4</v>
      </c>
      <c r="AI25">
        <v>4</v>
      </c>
    </row>
    <row r="26" spans="1:13" ht="17.8">
      <c r="A26" s="9" t="s">
        <v>73</v>
      </c>
      <c r="B26" s="12"/>
      <c r="C26" s="12"/>
      <c r="D26" s="12"/>
      <c r="E26" s="12"/>
      <c r="F26" s="12"/>
      <c r="G26" s="14">
        <f t="shared" si="12"/>
        <v>0.8935185185185184</v>
      </c>
      <c r="H26" s="13">
        <f>SUM(H18:H25)/8</f>
        <v>4.467592592592592</v>
      </c>
      <c r="I26" s="10"/>
      <c r="J26" s="10"/>
      <c r="K26" s="10"/>
      <c r="L26" s="10"/>
      <c r="M26" s="10"/>
    </row>
    <row r="27" ht="16.5">
      <c r="A27" t="s">
        <v>94</v>
      </c>
    </row>
    <row r="28" ht="16.5">
      <c r="A28" t="s">
        <v>79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H16"/>
  <sheetViews>
    <sheetView zoomScaleSheetLayoutView="75" workbookViewId="0" topLeftCell="A1">
      <pane xSplit="8" ySplit="2" topLeftCell="I3" activePane="bottomRight" state="frozen"/>
      <selection pane="bottomRight" activeCell="H15" sqref="H15"/>
    </sheetView>
  </sheetViews>
  <sheetFormatPr defaultColWidth="9.00390625" defaultRowHeight="16.5"/>
  <cols>
    <col min="1" max="1" width="77.50390625" style="0" customWidth="1"/>
    <col min="2" max="8" width="9.00390625" style="10" bestFit="1" customWidth="1"/>
    <col min="9" max="70" width="4.625" style="10" customWidth="1"/>
    <col min="71" max="136" width="4.625" style="0" customWidth="1"/>
    <col min="137" max="213" width="4.625" style="10" customWidth="1"/>
    <col min="214" max="219" width="4.625" style="0" customWidth="1"/>
  </cols>
  <sheetData>
    <row r="1" spans="1:7" ht="37.5" customHeight="1">
      <c r="A1" s="7" t="s">
        <v>101</v>
      </c>
      <c r="B1" s="11" t="s">
        <v>35</v>
      </c>
      <c r="C1" s="11" t="s">
        <v>35</v>
      </c>
      <c r="D1" s="11" t="s">
        <v>35</v>
      </c>
      <c r="E1" s="11" t="s">
        <v>35</v>
      </c>
      <c r="F1" s="11" t="s">
        <v>35</v>
      </c>
      <c r="G1" s="11" t="s">
        <v>35</v>
      </c>
    </row>
    <row r="2" spans="1:14" s="8" customFormat="1" ht="16.5">
      <c r="A2" s="8" t="s">
        <v>108</v>
      </c>
      <c r="B2" s="8" t="s">
        <v>107</v>
      </c>
      <c r="C2" s="8" t="s">
        <v>74</v>
      </c>
      <c r="D2" s="8" t="s">
        <v>71</v>
      </c>
      <c r="E2" s="8" t="s">
        <v>66</v>
      </c>
      <c r="F2" s="8" t="s">
        <v>104</v>
      </c>
      <c r="G2" s="8" t="s">
        <v>65</v>
      </c>
      <c r="H2" s="8" t="s">
        <v>70</v>
      </c>
      <c r="I2" s="125" t="s">
        <v>115</v>
      </c>
      <c r="J2" s="125"/>
      <c r="K2" s="125"/>
      <c r="L2" s="126">
        <f>SUM(B3:F3)</f>
        <v>246</v>
      </c>
      <c r="M2" s="126"/>
      <c r="N2" s="8" t="s">
        <v>69</v>
      </c>
    </row>
    <row r="3" spans="1:216" ht="16.5">
      <c r="A3" t="s">
        <v>88</v>
      </c>
      <c r="B3" s="12">
        <v>103</v>
      </c>
      <c r="C3" s="12">
        <v>120</v>
      </c>
      <c r="D3" s="12">
        <v>23</v>
      </c>
      <c r="E3" s="12"/>
      <c r="F3" s="12"/>
      <c r="G3" s="14">
        <f>H3/5</f>
        <v>0.8720000000000001</v>
      </c>
      <c r="H3" s="13">
        <v>4.36</v>
      </c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HF3" s="10"/>
      <c r="HG3" s="10"/>
      <c r="HH3" s="10"/>
    </row>
    <row r="4" spans="1:216" ht="16.5">
      <c r="A4" t="s">
        <v>24</v>
      </c>
      <c r="B4" s="12">
        <v>97</v>
      </c>
      <c r="C4" s="12">
        <v>124</v>
      </c>
      <c r="D4" s="12">
        <v>29</v>
      </c>
      <c r="E4" s="12"/>
      <c r="F4" s="12"/>
      <c r="G4" s="14">
        <f aca="true" t="shared" si="0" ref="G4:G10">H4/5</f>
        <v>0.868</v>
      </c>
      <c r="H4" s="13">
        <v>4.34</v>
      </c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HF4" s="10"/>
      <c r="HG4" s="10"/>
      <c r="HH4" s="10"/>
    </row>
    <row r="5" spans="1:216" ht="16.5">
      <c r="A5" t="s">
        <v>91</v>
      </c>
      <c r="B5" s="12">
        <v>98</v>
      </c>
      <c r="C5" s="12">
        <v>128</v>
      </c>
      <c r="D5" s="12">
        <v>19</v>
      </c>
      <c r="E5" s="12">
        <v>1</v>
      </c>
      <c r="F5" s="12"/>
      <c r="G5" s="14">
        <f t="shared" si="0"/>
        <v>0.86</v>
      </c>
      <c r="H5" s="13">
        <v>4.3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HF5" s="10"/>
      <c r="HG5" s="10"/>
      <c r="HH5" s="10"/>
    </row>
    <row r="6" spans="1:216" ht="16.5">
      <c r="A6" t="s">
        <v>89</v>
      </c>
      <c r="B6" s="12">
        <v>99</v>
      </c>
      <c r="C6" s="12">
        <v>126</v>
      </c>
      <c r="D6" s="12">
        <v>22</v>
      </c>
      <c r="E6" s="12">
        <v>2</v>
      </c>
      <c r="F6" s="12"/>
      <c r="G6" s="14">
        <f t="shared" si="0"/>
        <v>0.869</v>
      </c>
      <c r="H6" s="13">
        <v>4.345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HF6" s="10"/>
      <c r="HG6" s="10"/>
      <c r="HH6" s="10"/>
    </row>
    <row r="7" spans="1:216" ht="16.5">
      <c r="A7" t="s">
        <v>43</v>
      </c>
      <c r="B7" s="12">
        <v>88</v>
      </c>
      <c r="C7" s="12">
        <v>116</v>
      </c>
      <c r="D7" s="12">
        <v>44</v>
      </c>
      <c r="E7" s="12">
        <v>4</v>
      </c>
      <c r="F7" s="12"/>
      <c r="G7" s="14">
        <f t="shared" si="0"/>
        <v>0.8486</v>
      </c>
      <c r="H7" s="13">
        <v>4.243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HF7" s="10"/>
      <c r="HG7" s="10"/>
      <c r="HH7" s="10"/>
    </row>
    <row r="8" spans="1:216" ht="16.5">
      <c r="A8" t="s">
        <v>58</v>
      </c>
      <c r="B8" s="12">
        <v>93</v>
      </c>
      <c r="C8" s="12">
        <v>109</v>
      </c>
      <c r="D8" s="12">
        <v>40</v>
      </c>
      <c r="E8" s="12">
        <v>7</v>
      </c>
      <c r="F8" s="12"/>
      <c r="G8" s="14">
        <f t="shared" si="0"/>
        <v>0.8413999999999999</v>
      </c>
      <c r="H8" s="13">
        <v>4.207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HF8" s="10"/>
      <c r="HG8" s="10"/>
      <c r="HH8" s="10"/>
    </row>
    <row r="9" spans="1:216" ht="16.5">
      <c r="A9" t="s">
        <v>36</v>
      </c>
      <c r="B9" s="12">
        <v>95</v>
      </c>
      <c r="C9" s="12">
        <v>128</v>
      </c>
      <c r="D9" s="12">
        <v>23</v>
      </c>
      <c r="E9" s="12">
        <v>1</v>
      </c>
      <c r="F9" s="12"/>
      <c r="G9" s="14">
        <f t="shared" si="0"/>
        <v>0.86</v>
      </c>
      <c r="H9" s="13">
        <v>4.3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HF9" s="10"/>
      <c r="HG9" s="10"/>
      <c r="HH9" s="10"/>
    </row>
    <row r="10" spans="1:216" ht="16.5">
      <c r="A10" t="s">
        <v>60</v>
      </c>
      <c r="B10" s="12">
        <v>116</v>
      </c>
      <c r="C10" s="12">
        <v>116</v>
      </c>
      <c r="D10" s="12">
        <v>34</v>
      </c>
      <c r="E10" s="12"/>
      <c r="F10" s="12">
        <v>1</v>
      </c>
      <c r="G10" s="14">
        <f t="shared" si="0"/>
        <v>0.9316000000000001</v>
      </c>
      <c r="H10" s="13">
        <v>4.658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HF10" s="10"/>
      <c r="HG10" s="10"/>
      <c r="HH10" s="10"/>
    </row>
    <row r="11" spans="1:76" ht="17.8">
      <c r="A11" s="9" t="s">
        <v>73</v>
      </c>
      <c r="B11" s="12"/>
      <c r="C11" s="12"/>
      <c r="D11" s="12"/>
      <c r="E11" s="12"/>
      <c r="F11" s="12"/>
      <c r="G11" s="14">
        <f>H11/5</f>
        <v>0.8674</v>
      </c>
      <c r="H11" s="13">
        <v>4.337</v>
      </c>
      <c r="BX11" s="10"/>
    </row>
    <row r="13" ht="16.5">
      <c r="A13" s="47" t="s">
        <v>83</v>
      </c>
    </row>
    <row r="14" ht="16.5">
      <c r="A14" s="47" t="s">
        <v>78</v>
      </c>
    </row>
    <row r="15" ht="16.5">
      <c r="A15" s="47" t="s">
        <v>6</v>
      </c>
    </row>
    <row r="16" ht="16.5">
      <c r="A16" s="47" t="s">
        <v>124</v>
      </c>
    </row>
  </sheetData>
  <mergeCells count="2">
    <mergeCell ref="I2:K2"/>
    <mergeCell ref="L2:M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9"/>
  <sheetViews>
    <sheetView zoomScaleSheetLayoutView="75" workbookViewId="0" topLeftCell="A1">
      <pane xSplit="8" ySplit="4" topLeftCell="Y5" activePane="bottomRight" state="frozen"/>
      <selection pane="bottomRight" activeCell="A28" sqref="A28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2.625" style="10" customWidth="1"/>
    <col min="71" max="136" width="2.625" style="0" customWidth="1"/>
    <col min="137" max="138" width="2.625" style="10" customWidth="1"/>
    <col min="139" max="213" width="4.625" style="10" customWidth="1"/>
  </cols>
  <sheetData>
    <row r="1" spans="1:7" ht="37.5" customHeight="1">
      <c r="A1" s="7" t="s">
        <v>49</v>
      </c>
      <c r="B1" s="11" t="s">
        <v>35</v>
      </c>
      <c r="C1" s="11" t="s">
        <v>35</v>
      </c>
      <c r="D1" s="11" t="s">
        <v>35</v>
      </c>
      <c r="E1" s="11" t="s">
        <v>35</v>
      </c>
      <c r="F1" s="11" t="s">
        <v>35</v>
      </c>
      <c r="G1" s="11" t="s">
        <v>35</v>
      </c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35</v>
      </c>
    </row>
    <row r="5" spans="1:136" ht="16.5">
      <c r="A5" t="s">
        <v>119</v>
      </c>
      <c r="B5" s="12">
        <f aca="true" t="shared" si="0" ref="B5:B12">COUNTIF(I5:ZY5,5)</f>
        <v>25</v>
      </c>
      <c r="C5" s="12">
        <f aca="true" t="shared" si="1" ref="C5:C12">COUNTIF(I5:ZY5,4)</f>
        <v>8</v>
      </c>
      <c r="D5" s="12">
        <f aca="true" t="shared" si="2" ref="D5:D12">COUNTIF(I5:ZY5,3)</f>
        <v>1</v>
      </c>
      <c r="E5" s="12">
        <f aca="true" t="shared" si="3" ref="E5:E12">COUNTIF(I5:ZY5,2)</f>
        <v>1</v>
      </c>
      <c r="F5" s="12">
        <f aca="true" t="shared" si="4" ref="F5:F12">COUNTIF(I5:ZY5,1)</f>
        <v>0</v>
      </c>
      <c r="G5" s="14">
        <f>H5/5</f>
        <v>0.9257142857142858</v>
      </c>
      <c r="H5" s="13">
        <f>((B5*5)+(C5*4)+(D5*3)+(E5*2)+(F5*1))/SUM(B5:F5)</f>
        <v>4.628571428571429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4</v>
      </c>
      <c r="AH5" s="10">
        <v>4</v>
      </c>
      <c r="AI5" s="10">
        <v>4</v>
      </c>
      <c r="AJ5" s="10">
        <v>4</v>
      </c>
      <c r="AK5" s="10">
        <v>4</v>
      </c>
      <c r="AL5" s="10">
        <v>4</v>
      </c>
      <c r="AM5" s="10">
        <v>4</v>
      </c>
      <c r="AN5" s="10">
        <v>4</v>
      </c>
      <c r="AO5" s="10">
        <v>5</v>
      </c>
      <c r="AP5" s="10">
        <v>3</v>
      </c>
      <c r="AQ5" s="10">
        <v>2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27</v>
      </c>
      <c r="C6" s="12">
        <f t="shared" si="1"/>
        <v>6</v>
      </c>
      <c r="D6" s="12">
        <f t="shared" si="2"/>
        <v>2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0.9428571428571428</v>
      </c>
      <c r="H6" s="13">
        <f aca="true" t="shared" si="6" ref="H6:H12">((B6*5)+(C6*4)+(D6*3)+(E6*2)+(F6*1))/SUM(B6:F6)</f>
        <v>4.714285714285714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5</v>
      </c>
      <c r="AF6" s="10">
        <v>5</v>
      </c>
      <c r="AG6" s="10">
        <v>5</v>
      </c>
      <c r="AH6" s="10">
        <v>5</v>
      </c>
      <c r="AI6" s="10">
        <v>5</v>
      </c>
      <c r="AJ6" s="10">
        <v>4</v>
      </c>
      <c r="AK6" s="10">
        <v>4</v>
      </c>
      <c r="AL6" s="10">
        <v>4</v>
      </c>
      <c r="AM6" s="10">
        <v>4</v>
      </c>
      <c r="AN6" s="10">
        <v>4</v>
      </c>
      <c r="AO6" s="10">
        <v>4</v>
      </c>
      <c r="AP6" s="10">
        <v>3</v>
      </c>
      <c r="AQ6" s="10">
        <v>3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29</v>
      </c>
      <c r="C7" s="12">
        <f t="shared" si="1"/>
        <v>4</v>
      </c>
      <c r="D7" s="12">
        <f t="shared" si="2"/>
        <v>2</v>
      </c>
      <c r="E7" s="12">
        <f t="shared" si="3"/>
        <v>0</v>
      </c>
      <c r="F7" s="12">
        <f t="shared" si="4"/>
        <v>0</v>
      </c>
      <c r="G7" s="14">
        <f t="shared" si="5"/>
        <v>0.9542857142857143</v>
      </c>
      <c r="H7" s="13">
        <f t="shared" si="6"/>
        <v>4.771428571428571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>
        <v>5</v>
      </c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>
        <v>5</v>
      </c>
      <c r="AL7" s="10">
        <v>4</v>
      </c>
      <c r="AM7" s="10">
        <v>4</v>
      </c>
      <c r="AN7" s="10">
        <v>4</v>
      </c>
      <c r="AO7" s="10">
        <v>4</v>
      </c>
      <c r="AP7" s="10">
        <v>3</v>
      </c>
      <c r="AQ7" s="10">
        <v>3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25</v>
      </c>
      <c r="C8" s="12">
        <f t="shared" si="1"/>
        <v>6</v>
      </c>
      <c r="D8" s="12">
        <f t="shared" si="2"/>
        <v>4</v>
      </c>
      <c r="E8" s="12">
        <f t="shared" si="3"/>
        <v>0</v>
      </c>
      <c r="F8" s="12">
        <f t="shared" si="4"/>
        <v>0</v>
      </c>
      <c r="G8" s="14">
        <f t="shared" si="5"/>
        <v>0.9199999999999999</v>
      </c>
      <c r="H8" s="13">
        <f t="shared" si="6"/>
        <v>4.6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5</v>
      </c>
      <c r="AH8" s="10">
        <v>4</v>
      </c>
      <c r="AI8" s="10">
        <v>4</v>
      </c>
      <c r="AJ8" s="10">
        <v>4</v>
      </c>
      <c r="AK8" s="10">
        <v>4</v>
      </c>
      <c r="AL8" s="10">
        <v>4</v>
      </c>
      <c r="AM8" s="10">
        <v>4</v>
      </c>
      <c r="AN8" s="10">
        <v>3</v>
      </c>
      <c r="AO8" s="10">
        <v>3</v>
      </c>
      <c r="AP8" s="10">
        <v>3</v>
      </c>
      <c r="AQ8" s="10">
        <v>3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27</v>
      </c>
      <c r="C9" s="12">
        <f t="shared" si="1"/>
        <v>6</v>
      </c>
      <c r="D9" s="12">
        <f t="shared" si="2"/>
        <v>2</v>
      </c>
      <c r="E9" s="12">
        <f t="shared" si="3"/>
        <v>0</v>
      </c>
      <c r="F9" s="12">
        <f t="shared" si="4"/>
        <v>0</v>
      </c>
      <c r="G9" s="14">
        <f t="shared" si="5"/>
        <v>0.9428571428571428</v>
      </c>
      <c r="H9" s="13">
        <f t="shared" si="6"/>
        <v>4.714285714285714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5</v>
      </c>
      <c r="AH9" s="10">
        <v>5</v>
      </c>
      <c r="AI9" s="10">
        <v>5</v>
      </c>
      <c r="AJ9" s="10">
        <v>4</v>
      </c>
      <c r="AK9" s="10">
        <v>4</v>
      </c>
      <c r="AL9" s="10">
        <v>4</v>
      </c>
      <c r="AM9" s="10">
        <v>4</v>
      </c>
      <c r="AN9" s="10">
        <v>4</v>
      </c>
      <c r="AO9" s="10">
        <v>4</v>
      </c>
      <c r="AP9" s="10">
        <v>3</v>
      </c>
      <c r="AQ9" s="10">
        <v>3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27</v>
      </c>
      <c r="C10" s="12">
        <f t="shared" si="1"/>
        <v>5</v>
      </c>
      <c r="D10" s="12">
        <f t="shared" si="2"/>
        <v>1</v>
      </c>
      <c r="E10" s="12">
        <f t="shared" si="3"/>
        <v>2</v>
      </c>
      <c r="F10" s="12">
        <f t="shared" si="4"/>
        <v>0</v>
      </c>
      <c r="G10" s="14">
        <f t="shared" si="5"/>
        <v>0.9257142857142858</v>
      </c>
      <c r="H10" s="13">
        <f t="shared" si="6"/>
        <v>4.628571428571429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>
        <v>5</v>
      </c>
      <c r="AG10" s="10">
        <v>5</v>
      </c>
      <c r="AH10" s="10">
        <v>5</v>
      </c>
      <c r="AI10" s="10">
        <v>5</v>
      </c>
      <c r="AJ10" s="10">
        <v>4</v>
      </c>
      <c r="AK10" s="10">
        <v>4</v>
      </c>
      <c r="AL10" s="10">
        <v>4</v>
      </c>
      <c r="AM10" s="10">
        <v>4</v>
      </c>
      <c r="AN10" s="10">
        <v>4</v>
      </c>
      <c r="AO10" s="10">
        <v>3</v>
      </c>
      <c r="AP10" s="10">
        <v>2</v>
      </c>
      <c r="AQ10" s="10">
        <v>2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25</v>
      </c>
      <c r="C11" s="12">
        <f t="shared" si="1"/>
        <v>7</v>
      </c>
      <c r="D11" s="12">
        <f t="shared" si="2"/>
        <v>3</v>
      </c>
      <c r="E11" s="12">
        <f t="shared" si="3"/>
        <v>0</v>
      </c>
      <c r="F11" s="12">
        <f t="shared" si="4"/>
        <v>0</v>
      </c>
      <c r="G11" s="14">
        <f t="shared" si="5"/>
        <v>0.9257142857142858</v>
      </c>
      <c r="H11" s="13">
        <f t="shared" si="6"/>
        <v>4.628571428571429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5</v>
      </c>
      <c r="AG11" s="10">
        <v>5</v>
      </c>
      <c r="AH11" s="10">
        <v>4</v>
      </c>
      <c r="AI11" s="10">
        <v>4</v>
      </c>
      <c r="AJ11" s="10">
        <v>4</v>
      </c>
      <c r="AK11" s="10">
        <v>4</v>
      </c>
      <c r="AL11" s="10">
        <v>4</v>
      </c>
      <c r="AM11" s="10">
        <v>4</v>
      </c>
      <c r="AN11" s="10">
        <v>4</v>
      </c>
      <c r="AO11" s="10">
        <v>3</v>
      </c>
      <c r="AP11" s="10">
        <v>3</v>
      </c>
      <c r="AQ11" s="10">
        <v>3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25</v>
      </c>
      <c r="C12" s="12">
        <f t="shared" si="1"/>
        <v>6</v>
      </c>
      <c r="D12" s="12">
        <f t="shared" si="2"/>
        <v>2</v>
      </c>
      <c r="E12" s="12">
        <f t="shared" si="3"/>
        <v>2</v>
      </c>
      <c r="F12" s="12">
        <f t="shared" si="4"/>
        <v>0</v>
      </c>
      <c r="G12" s="14">
        <f t="shared" si="5"/>
        <v>0.9085714285714286</v>
      </c>
      <c r="H12" s="13">
        <f t="shared" si="6"/>
        <v>4.542857142857143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4</v>
      </c>
      <c r="AI12" s="10">
        <v>4</v>
      </c>
      <c r="AJ12" s="10">
        <v>4</v>
      </c>
      <c r="AK12" s="10">
        <v>4</v>
      </c>
      <c r="AL12" s="10">
        <v>4</v>
      </c>
      <c r="AM12" s="10">
        <v>4</v>
      </c>
      <c r="AN12" s="10">
        <v>3</v>
      </c>
      <c r="AO12" s="10">
        <v>3</v>
      </c>
      <c r="AP12" s="10">
        <v>2</v>
      </c>
      <c r="AQ12" s="10">
        <v>2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0.9307142857142858</v>
      </c>
      <c r="H13" s="13">
        <f>SUM(H5:H12)/8</f>
        <v>4.653571428571429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34</v>
      </c>
    </row>
    <row r="18" spans="1:136" ht="16.5">
      <c r="A18" t="s">
        <v>119</v>
      </c>
      <c r="B18" s="12">
        <f aca="true" t="shared" si="7" ref="B18:B25">COUNTIF(I18:ZY18,5)</f>
        <v>21</v>
      </c>
      <c r="C18" s="12">
        <f aca="true" t="shared" si="8" ref="C18:C25">COUNTIF(I18:ZY18,4)</f>
        <v>11</v>
      </c>
      <c r="D18" s="12">
        <f aca="true" t="shared" si="9" ref="D18:D25">COUNTIF(I18:ZY18,3)</f>
        <v>2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0.9117647058823529</v>
      </c>
      <c r="H18" s="13">
        <f>((B18*5)+(C18*4)+(D18*3)+(E18*2)+(F18*1))/SUM(B18:F18)</f>
        <v>4.5588235294117645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4</v>
      </c>
      <c r="AE18" s="10">
        <v>4</v>
      </c>
      <c r="AF18" s="10">
        <v>4</v>
      </c>
      <c r="AG18" s="10">
        <v>4</v>
      </c>
      <c r="AH18" s="10">
        <v>4</v>
      </c>
      <c r="AI18" s="10">
        <v>4</v>
      </c>
      <c r="AJ18" s="10">
        <v>4</v>
      </c>
      <c r="AK18" s="10">
        <v>4</v>
      </c>
      <c r="AL18" s="10">
        <v>4</v>
      </c>
      <c r="AM18" s="10">
        <v>4</v>
      </c>
      <c r="AN18" s="10">
        <v>4</v>
      </c>
      <c r="AO18" s="10">
        <v>3</v>
      </c>
      <c r="AP18" s="10">
        <v>3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22</v>
      </c>
      <c r="C19" s="12">
        <f t="shared" si="8"/>
        <v>10</v>
      </c>
      <c r="D19" s="12">
        <f t="shared" si="9"/>
        <v>2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0.9176470588235294</v>
      </c>
      <c r="H19" s="13">
        <f aca="true" t="shared" si="13" ref="H19:H25">((B19*5)+(C19*4)+(D19*3)+(E19*2)+(F19*1))/SUM(B19:F19)</f>
        <v>4.588235294117647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4</v>
      </c>
      <c r="AF19" s="10">
        <v>4</v>
      </c>
      <c r="AG19" s="10">
        <v>4</v>
      </c>
      <c r="AH19" s="10">
        <v>4</v>
      </c>
      <c r="AI19" s="10">
        <v>4</v>
      </c>
      <c r="AJ19" s="10">
        <v>4</v>
      </c>
      <c r="AK19" s="10">
        <v>4</v>
      </c>
      <c r="AL19" s="10">
        <v>4</v>
      </c>
      <c r="AM19" s="10">
        <v>4</v>
      </c>
      <c r="AN19" s="10">
        <v>4</v>
      </c>
      <c r="AO19" s="10">
        <v>3</v>
      </c>
      <c r="AP19" s="10">
        <v>3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24</v>
      </c>
      <c r="C20" s="12">
        <f t="shared" si="8"/>
        <v>8</v>
      </c>
      <c r="D20" s="12">
        <f t="shared" si="9"/>
        <v>2</v>
      </c>
      <c r="E20" s="12">
        <f t="shared" si="10"/>
        <v>0</v>
      </c>
      <c r="F20" s="12">
        <f t="shared" si="11"/>
        <v>0</v>
      </c>
      <c r="G20" s="14">
        <f t="shared" si="12"/>
        <v>0.9294117647058824</v>
      </c>
      <c r="H20" s="13">
        <f t="shared" si="13"/>
        <v>4.647058823529412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4</v>
      </c>
      <c r="AH20" s="10">
        <v>4</v>
      </c>
      <c r="AI20" s="10">
        <v>4</v>
      </c>
      <c r="AJ20" s="10">
        <v>4</v>
      </c>
      <c r="AK20" s="10">
        <v>4</v>
      </c>
      <c r="AL20" s="10">
        <v>4</v>
      </c>
      <c r="AM20" s="10">
        <v>4</v>
      </c>
      <c r="AN20" s="10">
        <v>4</v>
      </c>
      <c r="AO20" s="10">
        <v>3</v>
      </c>
      <c r="AP20" s="10">
        <v>3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22</v>
      </c>
      <c r="C21" s="12">
        <f t="shared" si="8"/>
        <v>9</v>
      </c>
      <c r="D21" s="12">
        <f t="shared" si="9"/>
        <v>3</v>
      </c>
      <c r="E21" s="12">
        <f t="shared" si="10"/>
        <v>0</v>
      </c>
      <c r="F21" s="12">
        <f t="shared" si="11"/>
        <v>0</v>
      </c>
      <c r="G21" s="14">
        <f t="shared" si="12"/>
        <v>0.9117647058823529</v>
      </c>
      <c r="H21" s="13">
        <f t="shared" si="13"/>
        <v>4.5588235294117645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4</v>
      </c>
      <c r="AF21" s="10">
        <v>4</v>
      </c>
      <c r="AG21" s="10">
        <v>4</v>
      </c>
      <c r="AH21" s="10">
        <v>4</v>
      </c>
      <c r="AI21" s="10">
        <v>4</v>
      </c>
      <c r="AJ21" s="10">
        <v>4</v>
      </c>
      <c r="AK21" s="10">
        <v>4</v>
      </c>
      <c r="AL21" s="10">
        <v>4</v>
      </c>
      <c r="AM21" s="10">
        <v>4</v>
      </c>
      <c r="AN21" s="10">
        <v>3</v>
      </c>
      <c r="AO21" s="10">
        <v>3</v>
      </c>
      <c r="AP21" s="10">
        <v>3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24</v>
      </c>
      <c r="C22" s="12">
        <f t="shared" si="8"/>
        <v>8</v>
      </c>
      <c r="D22" s="12">
        <f t="shared" si="9"/>
        <v>2</v>
      </c>
      <c r="E22" s="12">
        <f t="shared" si="10"/>
        <v>0</v>
      </c>
      <c r="F22" s="12">
        <f t="shared" si="11"/>
        <v>0</v>
      </c>
      <c r="G22" s="14">
        <f t="shared" si="12"/>
        <v>0.9294117647058824</v>
      </c>
      <c r="H22" s="13">
        <f t="shared" si="13"/>
        <v>4.647058823529412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5</v>
      </c>
      <c r="AB22" s="10">
        <v>5</v>
      </c>
      <c r="AC22" s="10">
        <v>5</v>
      </c>
      <c r="AD22" s="10">
        <v>5</v>
      </c>
      <c r="AE22" s="10">
        <v>5</v>
      </c>
      <c r="AF22" s="10">
        <v>5</v>
      </c>
      <c r="AG22" s="10">
        <v>4</v>
      </c>
      <c r="AH22" s="10">
        <v>4</v>
      </c>
      <c r="AI22" s="10">
        <v>4</v>
      </c>
      <c r="AJ22" s="10">
        <v>4</v>
      </c>
      <c r="AK22" s="10">
        <v>4</v>
      </c>
      <c r="AL22" s="10">
        <v>4</v>
      </c>
      <c r="AM22" s="10">
        <v>4</v>
      </c>
      <c r="AN22" s="10">
        <v>4</v>
      </c>
      <c r="AO22" s="10">
        <v>3</v>
      </c>
      <c r="AP22" s="10">
        <v>3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25</v>
      </c>
      <c r="C23" s="12">
        <f t="shared" si="8"/>
        <v>7</v>
      </c>
      <c r="D23" s="12">
        <f t="shared" si="9"/>
        <v>0</v>
      </c>
      <c r="E23" s="12">
        <f t="shared" si="10"/>
        <v>2</v>
      </c>
      <c r="F23" s="12">
        <f t="shared" si="11"/>
        <v>0</v>
      </c>
      <c r="G23" s="14">
        <f t="shared" si="12"/>
        <v>0.9235294117647058</v>
      </c>
      <c r="H23" s="13">
        <f t="shared" si="13"/>
        <v>4.617647058823529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5</v>
      </c>
      <c r="AB23" s="10">
        <v>5</v>
      </c>
      <c r="AC23" s="10">
        <v>5</v>
      </c>
      <c r="AD23" s="10">
        <v>5</v>
      </c>
      <c r="AE23" s="10">
        <v>5</v>
      </c>
      <c r="AF23" s="10">
        <v>5</v>
      </c>
      <c r="AG23" s="10">
        <v>5</v>
      </c>
      <c r="AH23" s="10">
        <v>4</v>
      </c>
      <c r="AI23" s="10">
        <v>4</v>
      </c>
      <c r="AJ23" s="10">
        <v>4</v>
      </c>
      <c r="AK23" s="10">
        <v>4</v>
      </c>
      <c r="AL23" s="10">
        <v>4</v>
      </c>
      <c r="AM23" s="10">
        <v>4</v>
      </c>
      <c r="AN23" s="10">
        <v>4</v>
      </c>
      <c r="AO23" s="10">
        <v>2</v>
      </c>
      <c r="AP23" s="10">
        <v>2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23</v>
      </c>
      <c r="C24" s="12">
        <f t="shared" si="8"/>
        <v>9</v>
      </c>
      <c r="D24" s="12">
        <f t="shared" si="9"/>
        <v>2</v>
      </c>
      <c r="E24" s="12">
        <f t="shared" si="10"/>
        <v>0</v>
      </c>
      <c r="F24" s="12">
        <f t="shared" si="11"/>
        <v>0</v>
      </c>
      <c r="G24" s="14">
        <f t="shared" si="12"/>
        <v>0.9235294117647058</v>
      </c>
      <c r="H24" s="13">
        <f t="shared" si="13"/>
        <v>4.617647058823529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5</v>
      </c>
      <c r="AF24" s="10">
        <v>4</v>
      </c>
      <c r="AG24" s="10">
        <v>4</v>
      </c>
      <c r="AH24" s="10">
        <v>4</v>
      </c>
      <c r="AI24" s="10">
        <v>4</v>
      </c>
      <c r="AJ24" s="10">
        <v>4</v>
      </c>
      <c r="AK24" s="10">
        <v>4</v>
      </c>
      <c r="AL24" s="10">
        <v>4</v>
      </c>
      <c r="AM24" s="10">
        <v>4</v>
      </c>
      <c r="AN24" s="10">
        <v>4</v>
      </c>
      <c r="AO24" s="10">
        <v>3</v>
      </c>
      <c r="AP24" s="10">
        <v>3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24</v>
      </c>
      <c r="C25" s="12">
        <f t="shared" si="8"/>
        <v>6</v>
      </c>
      <c r="D25" s="12">
        <f t="shared" si="9"/>
        <v>2</v>
      </c>
      <c r="E25" s="12">
        <f t="shared" si="10"/>
        <v>2</v>
      </c>
      <c r="F25" s="12">
        <f t="shared" si="11"/>
        <v>0</v>
      </c>
      <c r="G25" s="14">
        <f t="shared" si="12"/>
        <v>0.9058823529411765</v>
      </c>
      <c r="H25" s="13">
        <f t="shared" si="13"/>
        <v>4.529411764705882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5</v>
      </c>
      <c r="AC25" s="10">
        <v>5</v>
      </c>
      <c r="AD25" s="10">
        <v>5</v>
      </c>
      <c r="AE25" s="10">
        <v>5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AL25" s="10">
        <v>3</v>
      </c>
      <c r="AM25" s="10">
        <v>3</v>
      </c>
      <c r="AN25" s="10">
        <v>2</v>
      </c>
      <c r="AO25" s="10">
        <v>2</v>
      </c>
      <c r="AP25" s="10">
        <v>5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0.9191176470588236</v>
      </c>
      <c r="H26" s="13">
        <f>SUM(H18:H25)/8</f>
        <v>4.595588235294118</v>
      </c>
      <c r="BX26" s="10"/>
    </row>
    <row r="27" ht="16.5">
      <c r="A27" t="s">
        <v>9</v>
      </c>
    </row>
    <row r="28" ht="16.5">
      <c r="A28" t="s">
        <v>59</v>
      </c>
    </row>
    <row r="29" ht="16.5">
      <c r="A29" t="s">
        <v>25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8"/>
  <sheetViews>
    <sheetView zoomScaleSheetLayoutView="75" workbookViewId="0" topLeftCell="A1">
      <pane xSplit="8" ySplit="4" topLeftCell="I11" activePane="bottomRight" state="frozen"/>
      <selection pane="bottomRight" activeCell="O38" sqref="O38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2.625" style="10" customWidth="1"/>
    <col min="71" max="136" width="2.625" style="0" customWidth="1"/>
    <col min="137" max="213" width="2.625" style="10" customWidth="1"/>
    <col min="214" max="262" width="2.625" style="0" customWidth="1"/>
  </cols>
  <sheetData>
    <row r="1" spans="1:7" ht="37.5" customHeight="1">
      <c r="A1" s="7" t="s">
        <v>54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10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 t="e">
        <f>S2DL5COUNTA(I5I5:DL5)</f>
        <v>#NAME?</v>
      </c>
      <c r="J4" s="8">
        <v>104</v>
      </c>
    </row>
    <row r="5" spans="1:136" ht="16.5">
      <c r="A5" t="s">
        <v>119</v>
      </c>
      <c r="B5" s="12">
        <f aca="true" t="shared" si="0" ref="B5:B12">COUNTIF(I5:ZY5,5)</f>
        <v>74</v>
      </c>
      <c r="C5" s="12">
        <f aca="true" t="shared" si="1" ref="C5:C12">COUNTIF(I5:ZY5,4)</f>
        <v>30</v>
      </c>
      <c r="D5" s="12">
        <f aca="true" t="shared" si="2" ref="D5:D12">COUNTIF(I5:ZY5,3)</f>
        <v>4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0.9296296296296296</v>
      </c>
      <c r="H5" s="13">
        <f>((B5*5)+(C5*4)+(D5*3)+(E5*2)+(F5*1))/SUM(B5:F5)</f>
        <v>4.648148148148148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5</v>
      </c>
      <c r="AH5" s="10">
        <v>5</v>
      </c>
      <c r="AI5" s="10">
        <v>5</v>
      </c>
      <c r="AJ5" s="10">
        <v>5</v>
      </c>
      <c r="AK5" s="10">
        <v>5</v>
      </c>
      <c r="AL5" s="10">
        <v>5</v>
      </c>
      <c r="AM5" s="10">
        <v>5</v>
      </c>
      <c r="AN5" s="10">
        <v>5</v>
      </c>
      <c r="AO5" s="10">
        <v>5</v>
      </c>
      <c r="AP5" s="10">
        <v>5</v>
      </c>
      <c r="AQ5" s="10">
        <v>5</v>
      </c>
      <c r="AR5" s="10">
        <v>5</v>
      </c>
      <c r="AS5" s="10">
        <v>5</v>
      </c>
      <c r="AT5" s="10">
        <v>5</v>
      </c>
      <c r="AU5" s="10">
        <v>5</v>
      </c>
      <c r="AV5" s="10">
        <v>5</v>
      </c>
      <c r="AW5" s="10">
        <v>5</v>
      </c>
      <c r="AX5" s="10">
        <v>5</v>
      </c>
      <c r="AY5" s="10">
        <v>5</v>
      </c>
      <c r="AZ5" s="10">
        <v>5</v>
      </c>
      <c r="BA5" s="10">
        <v>5</v>
      </c>
      <c r="BB5" s="10">
        <v>5</v>
      </c>
      <c r="BC5" s="10">
        <v>5</v>
      </c>
      <c r="BD5" s="10">
        <v>5</v>
      </c>
      <c r="BE5" s="10">
        <v>5</v>
      </c>
      <c r="BF5" s="10">
        <v>5</v>
      </c>
      <c r="BG5" s="10">
        <v>5</v>
      </c>
      <c r="BH5" s="10">
        <v>5</v>
      </c>
      <c r="BI5" s="10">
        <v>5</v>
      </c>
      <c r="BJ5" s="10">
        <v>5</v>
      </c>
      <c r="BK5" s="10">
        <v>5</v>
      </c>
      <c r="BL5" s="10">
        <v>5</v>
      </c>
      <c r="BM5" s="10">
        <v>5</v>
      </c>
      <c r="BN5" s="10">
        <v>5</v>
      </c>
      <c r="BO5" s="10">
        <v>5</v>
      </c>
      <c r="BP5" s="10">
        <v>5</v>
      </c>
      <c r="BQ5" s="10">
        <v>5</v>
      </c>
      <c r="BR5" s="10">
        <v>5</v>
      </c>
      <c r="BS5" s="10">
        <v>5</v>
      </c>
      <c r="BT5" s="10">
        <v>5</v>
      </c>
      <c r="BU5" s="10">
        <v>5</v>
      </c>
      <c r="BV5" s="10">
        <v>5</v>
      </c>
      <c r="BW5" s="10">
        <v>5</v>
      </c>
      <c r="BX5" s="10">
        <v>5</v>
      </c>
      <c r="BY5" s="10">
        <v>5</v>
      </c>
      <c r="BZ5" s="10">
        <v>5</v>
      </c>
      <c r="CA5" s="10">
        <v>5</v>
      </c>
      <c r="CB5" s="10">
        <v>5</v>
      </c>
      <c r="CC5" s="10">
        <v>5</v>
      </c>
      <c r="CD5" s="10">
        <v>5</v>
      </c>
      <c r="CE5" s="10">
        <v>4</v>
      </c>
      <c r="CF5" s="10">
        <v>4</v>
      </c>
      <c r="CG5" s="10">
        <v>4</v>
      </c>
      <c r="CH5" s="10">
        <v>4</v>
      </c>
      <c r="CI5" s="10">
        <v>4</v>
      </c>
      <c r="CJ5" s="10">
        <v>4</v>
      </c>
      <c r="CK5" s="10">
        <v>4</v>
      </c>
      <c r="CL5" s="10">
        <v>4</v>
      </c>
      <c r="CM5" s="10">
        <v>4</v>
      </c>
      <c r="CN5" s="10">
        <v>4</v>
      </c>
      <c r="CO5" s="10">
        <v>4</v>
      </c>
      <c r="CP5" s="10">
        <v>4</v>
      </c>
      <c r="CQ5" s="10">
        <v>4</v>
      </c>
      <c r="CR5" s="10">
        <v>4</v>
      </c>
      <c r="CS5" s="10">
        <v>4</v>
      </c>
      <c r="CT5" s="10">
        <v>4</v>
      </c>
      <c r="CU5" s="10">
        <v>4</v>
      </c>
      <c r="CV5" s="10">
        <v>4</v>
      </c>
      <c r="CW5" s="10">
        <v>4</v>
      </c>
      <c r="CX5" s="10">
        <v>4</v>
      </c>
      <c r="CY5" s="10">
        <v>4</v>
      </c>
      <c r="CZ5" s="10">
        <v>4</v>
      </c>
      <c r="DA5" s="10">
        <v>4</v>
      </c>
      <c r="DB5" s="10">
        <v>4</v>
      </c>
      <c r="DC5" s="10">
        <v>4</v>
      </c>
      <c r="DD5" s="10">
        <v>4</v>
      </c>
      <c r="DE5" s="10">
        <v>4</v>
      </c>
      <c r="DF5" s="10">
        <v>4</v>
      </c>
      <c r="DG5" s="10">
        <v>4</v>
      </c>
      <c r="DH5" s="10">
        <v>4</v>
      </c>
      <c r="DI5" s="10">
        <v>3</v>
      </c>
      <c r="DJ5" s="10">
        <v>3</v>
      </c>
      <c r="DK5" s="10">
        <v>3</v>
      </c>
      <c r="DL5" s="10">
        <v>3</v>
      </c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70</v>
      </c>
      <c r="C6" s="12">
        <f t="shared" si="1"/>
        <v>36</v>
      </c>
      <c r="D6" s="12">
        <f t="shared" si="2"/>
        <v>2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0.9259259259259259</v>
      </c>
      <c r="H6" s="13">
        <f aca="true" t="shared" si="6" ref="H6:H12">((B6*5)+(C6*4)+(D6*3)+(E6*2)+(F6*1))/SUM(B6:F6)</f>
        <v>4.62962962962963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5</v>
      </c>
      <c r="AF6" s="10">
        <v>5</v>
      </c>
      <c r="AG6" s="10">
        <v>5</v>
      </c>
      <c r="AH6" s="10">
        <v>5</v>
      </c>
      <c r="AI6" s="10">
        <v>5</v>
      </c>
      <c r="AJ6" s="10">
        <v>5</v>
      </c>
      <c r="AK6" s="10">
        <v>5</v>
      </c>
      <c r="AL6" s="10">
        <v>5</v>
      </c>
      <c r="AM6" s="10">
        <v>5</v>
      </c>
      <c r="AN6" s="10">
        <v>5</v>
      </c>
      <c r="AO6" s="10">
        <v>5</v>
      </c>
      <c r="AP6" s="10">
        <v>5</v>
      </c>
      <c r="AQ6" s="10">
        <v>5</v>
      </c>
      <c r="AR6" s="10">
        <v>5</v>
      </c>
      <c r="AS6" s="10">
        <v>5</v>
      </c>
      <c r="AT6" s="10">
        <v>5</v>
      </c>
      <c r="AU6" s="10">
        <v>5</v>
      </c>
      <c r="AV6" s="10">
        <v>5</v>
      </c>
      <c r="AW6" s="10">
        <v>5</v>
      </c>
      <c r="AX6" s="10">
        <v>5</v>
      </c>
      <c r="AY6" s="10">
        <v>5</v>
      </c>
      <c r="AZ6" s="10">
        <v>5</v>
      </c>
      <c r="BA6" s="10">
        <v>5</v>
      </c>
      <c r="BB6" s="10">
        <v>5</v>
      </c>
      <c r="BC6" s="10">
        <v>5</v>
      </c>
      <c r="BD6" s="10">
        <v>5</v>
      </c>
      <c r="BE6" s="10">
        <v>5</v>
      </c>
      <c r="BF6" s="10">
        <v>5</v>
      </c>
      <c r="BG6" s="10">
        <v>5</v>
      </c>
      <c r="BH6" s="10">
        <v>5</v>
      </c>
      <c r="BI6" s="10">
        <v>5</v>
      </c>
      <c r="BJ6" s="10">
        <v>5</v>
      </c>
      <c r="BK6" s="10">
        <v>5</v>
      </c>
      <c r="BL6" s="10">
        <v>5</v>
      </c>
      <c r="BM6" s="10">
        <v>5</v>
      </c>
      <c r="BN6" s="10">
        <v>5</v>
      </c>
      <c r="BO6" s="10">
        <v>5</v>
      </c>
      <c r="BP6" s="10">
        <v>5</v>
      </c>
      <c r="BQ6" s="10">
        <v>5</v>
      </c>
      <c r="BR6" s="10">
        <v>5</v>
      </c>
      <c r="BS6" s="10">
        <v>5</v>
      </c>
      <c r="BT6" s="10">
        <v>5</v>
      </c>
      <c r="BU6" s="10">
        <v>5</v>
      </c>
      <c r="BV6" s="10">
        <v>5</v>
      </c>
      <c r="BW6" s="10">
        <v>5</v>
      </c>
      <c r="BX6" s="10">
        <v>5</v>
      </c>
      <c r="BY6" s="10">
        <v>5</v>
      </c>
      <c r="BZ6" s="10">
        <v>5</v>
      </c>
      <c r="CA6" s="10">
        <v>4</v>
      </c>
      <c r="CB6" s="10">
        <v>4</v>
      </c>
      <c r="CC6" s="10">
        <v>4</v>
      </c>
      <c r="CD6" s="10">
        <v>4</v>
      </c>
      <c r="CE6" s="10">
        <v>4</v>
      </c>
      <c r="CF6" s="10">
        <v>4</v>
      </c>
      <c r="CG6" s="10">
        <v>4</v>
      </c>
      <c r="CH6" s="10">
        <v>4</v>
      </c>
      <c r="CI6" s="10">
        <v>4</v>
      </c>
      <c r="CJ6" s="10">
        <v>4</v>
      </c>
      <c r="CK6" s="10">
        <v>4</v>
      </c>
      <c r="CL6" s="10">
        <v>4</v>
      </c>
      <c r="CM6" s="10">
        <v>4</v>
      </c>
      <c r="CN6" s="10">
        <v>4</v>
      </c>
      <c r="CO6" s="10">
        <v>4</v>
      </c>
      <c r="CP6" s="10">
        <v>4</v>
      </c>
      <c r="CQ6" s="10">
        <v>4</v>
      </c>
      <c r="CR6" s="10">
        <v>4</v>
      </c>
      <c r="CS6" s="10">
        <v>4</v>
      </c>
      <c r="CT6" s="10">
        <v>4</v>
      </c>
      <c r="CU6" s="10">
        <v>3</v>
      </c>
      <c r="CV6" s="10">
        <v>3</v>
      </c>
      <c r="CW6" s="10">
        <v>4</v>
      </c>
      <c r="CX6" s="10">
        <v>4</v>
      </c>
      <c r="CY6" s="10">
        <v>4</v>
      </c>
      <c r="CZ6" s="10">
        <v>4</v>
      </c>
      <c r="DA6" s="10">
        <v>4</v>
      </c>
      <c r="DB6" s="10">
        <v>4</v>
      </c>
      <c r="DC6" s="10">
        <v>4</v>
      </c>
      <c r="DD6" s="10">
        <v>4</v>
      </c>
      <c r="DE6" s="10">
        <v>4</v>
      </c>
      <c r="DF6" s="10">
        <v>4</v>
      </c>
      <c r="DG6" s="10">
        <v>4</v>
      </c>
      <c r="DH6" s="10">
        <v>4</v>
      </c>
      <c r="DI6" s="10">
        <v>4</v>
      </c>
      <c r="DJ6" s="10">
        <v>4</v>
      </c>
      <c r="DK6" s="10">
        <v>4</v>
      </c>
      <c r="DL6" s="10">
        <v>4</v>
      </c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70</v>
      </c>
      <c r="C7" s="12">
        <f t="shared" si="1"/>
        <v>31</v>
      </c>
      <c r="D7" s="12">
        <f t="shared" si="2"/>
        <v>7</v>
      </c>
      <c r="E7" s="12">
        <f t="shared" si="3"/>
        <v>0</v>
      </c>
      <c r="F7" s="12">
        <f t="shared" si="4"/>
        <v>0</v>
      </c>
      <c r="G7" s="14">
        <f t="shared" si="5"/>
        <v>0.9166666666666666</v>
      </c>
      <c r="H7" s="13">
        <f t="shared" si="6"/>
        <v>4.583333333333333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>
        <v>5</v>
      </c>
      <c r="AF7" s="10">
        <v>5</v>
      </c>
      <c r="AG7" s="10">
        <v>5</v>
      </c>
      <c r="AH7" s="10">
        <v>5</v>
      </c>
      <c r="AI7" s="10">
        <v>5</v>
      </c>
      <c r="AJ7" s="10">
        <v>5</v>
      </c>
      <c r="AK7" s="10">
        <v>5</v>
      </c>
      <c r="AL7" s="10">
        <v>5</v>
      </c>
      <c r="AM7" s="10">
        <v>5</v>
      </c>
      <c r="AN7" s="10">
        <v>5</v>
      </c>
      <c r="AO7" s="10">
        <v>5</v>
      </c>
      <c r="AP7" s="10">
        <v>5</v>
      </c>
      <c r="AQ7" s="10">
        <v>5</v>
      </c>
      <c r="AR7" s="10">
        <v>5</v>
      </c>
      <c r="AS7" s="10">
        <v>5</v>
      </c>
      <c r="AT7" s="10">
        <v>5</v>
      </c>
      <c r="AU7" s="10">
        <v>5</v>
      </c>
      <c r="AV7" s="10">
        <v>5</v>
      </c>
      <c r="AW7" s="10">
        <v>5</v>
      </c>
      <c r="AX7" s="10">
        <v>5</v>
      </c>
      <c r="AY7" s="10">
        <v>5</v>
      </c>
      <c r="AZ7" s="10">
        <v>5</v>
      </c>
      <c r="BA7" s="10">
        <v>5</v>
      </c>
      <c r="BB7" s="10">
        <v>5</v>
      </c>
      <c r="BC7" s="10">
        <v>5</v>
      </c>
      <c r="BD7" s="10">
        <v>5</v>
      </c>
      <c r="BE7" s="10">
        <v>5</v>
      </c>
      <c r="BF7" s="10">
        <v>5</v>
      </c>
      <c r="BG7" s="10">
        <v>5</v>
      </c>
      <c r="BH7" s="10">
        <v>5</v>
      </c>
      <c r="BI7" s="10">
        <v>5</v>
      </c>
      <c r="BJ7" s="10">
        <v>5</v>
      </c>
      <c r="BK7" s="10">
        <v>5</v>
      </c>
      <c r="BL7" s="10">
        <v>5</v>
      </c>
      <c r="BM7" s="10">
        <v>5</v>
      </c>
      <c r="BN7" s="10">
        <v>5</v>
      </c>
      <c r="BO7" s="10">
        <v>5</v>
      </c>
      <c r="BP7" s="10">
        <v>5</v>
      </c>
      <c r="BQ7" s="10">
        <v>5</v>
      </c>
      <c r="BR7" s="10">
        <v>5</v>
      </c>
      <c r="BS7" s="10">
        <v>5</v>
      </c>
      <c r="BT7" s="10">
        <v>5</v>
      </c>
      <c r="BU7" s="10">
        <v>5</v>
      </c>
      <c r="BV7" s="10">
        <v>5</v>
      </c>
      <c r="BW7" s="10">
        <v>5</v>
      </c>
      <c r="BX7" s="10">
        <v>5</v>
      </c>
      <c r="BY7" s="10">
        <v>5</v>
      </c>
      <c r="BZ7" s="10">
        <v>5</v>
      </c>
      <c r="CA7" s="10">
        <v>4</v>
      </c>
      <c r="CB7" s="10">
        <v>4</v>
      </c>
      <c r="CC7" s="10">
        <v>4</v>
      </c>
      <c r="CD7" s="10">
        <v>4</v>
      </c>
      <c r="CE7" s="10">
        <v>4</v>
      </c>
      <c r="CF7" s="10">
        <v>4</v>
      </c>
      <c r="CG7" s="10">
        <v>4</v>
      </c>
      <c r="CH7" s="10">
        <v>4</v>
      </c>
      <c r="CI7" s="10">
        <v>4</v>
      </c>
      <c r="CJ7" s="10">
        <v>4</v>
      </c>
      <c r="CK7" s="10">
        <v>4</v>
      </c>
      <c r="CL7" s="10">
        <v>4</v>
      </c>
      <c r="CM7" s="10">
        <v>4</v>
      </c>
      <c r="CN7" s="10">
        <v>4</v>
      </c>
      <c r="CO7" s="10">
        <v>4</v>
      </c>
      <c r="CP7" s="10">
        <v>4</v>
      </c>
      <c r="CQ7" s="10">
        <v>4</v>
      </c>
      <c r="CR7" s="10">
        <v>3</v>
      </c>
      <c r="CS7" s="10">
        <v>3</v>
      </c>
      <c r="CT7" s="10">
        <v>3</v>
      </c>
      <c r="CU7" s="10">
        <v>3</v>
      </c>
      <c r="CV7" s="10">
        <v>3</v>
      </c>
      <c r="CW7" s="10">
        <v>3</v>
      </c>
      <c r="CX7" s="10">
        <v>3</v>
      </c>
      <c r="CY7" s="10">
        <v>4</v>
      </c>
      <c r="CZ7" s="10">
        <v>4</v>
      </c>
      <c r="DA7" s="10">
        <v>4</v>
      </c>
      <c r="DB7" s="10">
        <v>4</v>
      </c>
      <c r="DC7" s="10">
        <v>4</v>
      </c>
      <c r="DD7" s="10">
        <v>4</v>
      </c>
      <c r="DE7" s="10">
        <v>4</v>
      </c>
      <c r="DF7" s="10">
        <v>4</v>
      </c>
      <c r="DG7" s="10">
        <v>4</v>
      </c>
      <c r="DH7" s="10">
        <v>4</v>
      </c>
      <c r="DI7" s="10">
        <v>4</v>
      </c>
      <c r="DJ7" s="10">
        <v>4</v>
      </c>
      <c r="DK7" s="10">
        <v>4</v>
      </c>
      <c r="DL7" s="10">
        <v>4</v>
      </c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67</v>
      </c>
      <c r="C8" s="12">
        <f t="shared" si="1"/>
        <v>37</v>
      </c>
      <c r="D8" s="12">
        <f t="shared" si="2"/>
        <v>4</v>
      </c>
      <c r="E8" s="12">
        <f t="shared" si="3"/>
        <v>0</v>
      </c>
      <c r="F8" s="12">
        <f t="shared" si="4"/>
        <v>0</v>
      </c>
      <c r="G8" s="14">
        <f t="shared" si="5"/>
        <v>0.9166666666666666</v>
      </c>
      <c r="H8" s="13">
        <f t="shared" si="6"/>
        <v>4.583333333333333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5</v>
      </c>
      <c r="AH8" s="10">
        <v>5</v>
      </c>
      <c r="AI8" s="10">
        <v>5</v>
      </c>
      <c r="AJ8" s="10">
        <v>5</v>
      </c>
      <c r="AK8" s="10">
        <v>5</v>
      </c>
      <c r="AL8" s="10">
        <v>5</v>
      </c>
      <c r="AM8" s="10">
        <v>5</v>
      </c>
      <c r="AN8" s="10">
        <v>5</v>
      </c>
      <c r="AO8" s="10">
        <v>5</v>
      </c>
      <c r="AP8" s="10">
        <v>5</v>
      </c>
      <c r="AQ8" s="10">
        <v>5</v>
      </c>
      <c r="AR8" s="10">
        <v>5</v>
      </c>
      <c r="AS8" s="10">
        <v>5</v>
      </c>
      <c r="AT8" s="10">
        <v>5</v>
      </c>
      <c r="AU8" s="10">
        <v>5</v>
      </c>
      <c r="AV8" s="10">
        <v>5</v>
      </c>
      <c r="AW8" s="10">
        <v>5</v>
      </c>
      <c r="AX8" s="10">
        <v>5</v>
      </c>
      <c r="AY8" s="10">
        <v>5</v>
      </c>
      <c r="AZ8" s="10">
        <v>5</v>
      </c>
      <c r="BA8" s="10">
        <v>5</v>
      </c>
      <c r="BB8" s="10">
        <v>5</v>
      </c>
      <c r="BC8" s="10">
        <v>5</v>
      </c>
      <c r="BD8" s="10">
        <v>5</v>
      </c>
      <c r="BE8" s="10">
        <v>5</v>
      </c>
      <c r="BF8" s="10">
        <v>5</v>
      </c>
      <c r="BG8" s="10">
        <v>5</v>
      </c>
      <c r="BH8" s="10">
        <v>5</v>
      </c>
      <c r="BI8" s="10">
        <v>5</v>
      </c>
      <c r="BJ8" s="10">
        <v>5</v>
      </c>
      <c r="BK8" s="10">
        <v>5</v>
      </c>
      <c r="BL8" s="10">
        <v>5</v>
      </c>
      <c r="BM8" s="10">
        <v>5</v>
      </c>
      <c r="BN8" s="10">
        <v>5</v>
      </c>
      <c r="BO8" s="10">
        <v>5</v>
      </c>
      <c r="BP8" s="10">
        <v>5</v>
      </c>
      <c r="BQ8" s="10">
        <v>5</v>
      </c>
      <c r="BR8" s="10">
        <v>5</v>
      </c>
      <c r="BS8" s="10">
        <v>5</v>
      </c>
      <c r="BT8" s="10">
        <v>5</v>
      </c>
      <c r="BU8" s="10">
        <v>5</v>
      </c>
      <c r="BV8" s="10">
        <v>5</v>
      </c>
      <c r="BW8" s="10">
        <v>5</v>
      </c>
      <c r="BX8" s="10">
        <v>4</v>
      </c>
      <c r="BY8" s="10">
        <v>4</v>
      </c>
      <c r="BZ8" s="10">
        <v>4</v>
      </c>
      <c r="CA8" s="10">
        <v>4</v>
      </c>
      <c r="CB8" s="10">
        <v>4</v>
      </c>
      <c r="CC8" s="10">
        <v>4</v>
      </c>
      <c r="CD8" s="10">
        <v>4</v>
      </c>
      <c r="CE8" s="10">
        <v>4</v>
      </c>
      <c r="CF8" s="10">
        <v>4</v>
      </c>
      <c r="CG8" s="10">
        <v>4</v>
      </c>
      <c r="CH8" s="10">
        <v>4</v>
      </c>
      <c r="CI8" s="10">
        <v>4</v>
      </c>
      <c r="CJ8" s="10">
        <v>4</v>
      </c>
      <c r="CK8" s="10">
        <v>4</v>
      </c>
      <c r="CL8" s="10">
        <v>4</v>
      </c>
      <c r="CM8" s="10">
        <v>4</v>
      </c>
      <c r="CN8" s="10">
        <v>4</v>
      </c>
      <c r="CO8" s="10">
        <v>4</v>
      </c>
      <c r="CP8" s="10">
        <v>4</v>
      </c>
      <c r="CQ8" s="10">
        <v>4</v>
      </c>
      <c r="CR8" s="10">
        <v>4</v>
      </c>
      <c r="CS8" s="10">
        <v>4</v>
      </c>
      <c r="CT8" s="10">
        <v>4</v>
      </c>
      <c r="CU8" s="10">
        <v>4</v>
      </c>
      <c r="CV8" s="10">
        <v>4</v>
      </c>
      <c r="CW8" s="10">
        <v>3</v>
      </c>
      <c r="CX8" s="10">
        <v>3</v>
      </c>
      <c r="CY8" s="10">
        <v>4</v>
      </c>
      <c r="CZ8" s="10">
        <v>4</v>
      </c>
      <c r="DA8" s="10">
        <v>4</v>
      </c>
      <c r="DB8" s="10">
        <v>4</v>
      </c>
      <c r="DC8" s="10">
        <v>4</v>
      </c>
      <c r="DD8" s="10">
        <v>4</v>
      </c>
      <c r="DE8" s="10">
        <v>4</v>
      </c>
      <c r="DF8" s="10">
        <v>4</v>
      </c>
      <c r="DG8" s="10">
        <v>4</v>
      </c>
      <c r="DH8" s="10">
        <v>4</v>
      </c>
      <c r="DI8" s="10">
        <v>4</v>
      </c>
      <c r="DJ8" s="10">
        <v>4</v>
      </c>
      <c r="DK8" s="10">
        <v>3</v>
      </c>
      <c r="DL8" s="10">
        <v>3</v>
      </c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61</v>
      </c>
      <c r="C9" s="12">
        <f t="shared" si="1"/>
        <v>40</v>
      </c>
      <c r="D9" s="12">
        <f t="shared" si="2"/>
        <v>7</v>
      </c>
      <c r="E9" s="12">
        <f t="shared" si="3"/>
        <v>0</v>
      </c>
      <c r="F9" s="12">
        <f t="shared" si="4"/>
        <v>0</v>
      </c>
      <c r="G9" s="14">
        <f t="shared" si="5"/>
        <v>0.9</v>
      </c>
      <c r="H9" s="13">
        <f t="shared" si="6"/>
        <v>4.5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5</v>
      </c>
      <c r="AH9" s="10">
        <v>5</v>
      </c>
      <c r="AI9" s="10">
        <v>5</v>
      </c>
      <c r="AJ9" s="10">
        <v>5</v>
      </c>
      <c r="AK9" s="10">
        <v>5</v>
      </c>
      <c r="AL9" s="10">
        <v>5</v>
      </c>
      <c r="AM9" s="10">
        <v>5</v>
      </c>
      <c r="AN9" s="10">
        <v>5</v>
      </c>
      <c r="AO9" s="10">
        <v>5</v>
      </c>
      <c r="AP9" s="10">
        <v>5</v>
      </c>
      <c r="AQ9" s="10">
        <v>5</v>
      </c>
      <c r="AR9" s="10">
        <v>5</v>
      </c>
      <c r="AS9" s="10">
        <v>5</v>
      </c>
      <c r="AT9" s="10">
        <v>5</v>
      </c>
      <c r="AU9" s="10">
        <v>5</v>
      </c>
      <c r="AV9" s="10">
        <v>5</v>
      </c>
      <c r="AW9" s="10">
        <v>5</v>
      </c>
      <c r="AX9" s="10">
        <v>5</v>
      </c>
      <c r="AY9" s="10">
        <v>5</v>
      </c>
      <c r="AZ9" s="10">
        <v>5</v>
      </c>
      <c r="BA9" s="10">
        <v>5</v>
      </c>
      <c r="BB9" s="10">
        <v>5</v>
      </c>
      <c r="BC9" s="10">
        <v>5</v>
      </c>
      <c r="BD9" s="10">
        <v>5</v>
      </c>
      <c r="BE9" s="10">
        <v>5</v>
      </c>
      <c r="BF9" s="10">
        <v>5</v>
      </c>
      <c r="BG9" s="10">
        <v>5</v>
      </c>
      <c r="BH9" s="10">
        <v>5</v>
      </c>
      <c r="BI9" s="10">
        <v>5</v>
      </c>
      <c r="BJ9" s="10">
        <v>5</v>
      </c>
      <c r="BK9" s="10">
        <v>5</v>
      </c>
      <c r="BL9" s="10">
        <v>5</v>
      </c>
      <c r="BM9" s="10">
        <v>5</v>
      </c>
      <c r="BN9" s="10">
        <v>5</v>
      </c>
      <c r="BO9" s="10">
        <v>4</v>
      </c>
      <c r="BP9" s="10">
        <v>4</v>
      </c>
      <c r="BQ9" s="10">
        <v>4</v>
      </c>
      <c r="BR9" s="10">
        <v>4</v>
      </c>
      <c r="BS9" s="10">
        <v>4</v>
      </c>
      <c r="BT9" s="10">
        <v>4</v>
      </c>
      <c r="BU9" s="10">
        <v>4</v>
      </c>
      <c r="BV9" s="10">
        <v>4</v>
      </c>
      <c r="BW9" s="10">
        <v>4</v>
      </c>
      <c r="BX9" s="10">
        <v>4</v>
      </c>
      <c r="BY9" s="10">
        <v>4</v>
      </c>
      <c r="BZ9" s="10">
        <v>4</v>
      </c>
      <c r="CA9" s="10">
        <v>4</v>
      </c>
      <c r="CB9" s="10">
        <v>4</v>
      </c>
      <c r="CC9" s="10">
        <v>4</v>
      </c>
      <c r="CD9" s="10">
        <v>4</v>
      </c>
      <c r="CE9" s="10">
        <v>4</v>
      </c>
      <c r="CF9" s="10">
        <v>4</v>
      </c>
      <c r="CG9" s="10">
        <v>4</v>
      </c>
      <c r="CH9" s="10">
        <v>4</v>
      </c>
      <c r="CI9" s="10">
        <v>4</v>
      </c>
      <c r="CJ9" s="10">
        <v>4</v>
      </c>
      <c r="CK9" s="10">
        <v>4</v>
      </c>
      <c r="CL9" s="10">
        <v>4</v>
      </c>
      <c r="CM9" s="10">
        <v>4</v>
      </c>
      <c r="CN9" s="10">
        <v>4</v>
      </c>
      <c r="CO9" s="10">
        <v>4</v>
      </c>
      <c r="CP9" s="10">
        <v>4</v>
      </c>
      <c r="CQ9" s="10">
        <v>4</v>
      </c>
      <c r="CR9" s="10">
        <v>4</v>
      </c>
      <c r="CS9" s="10">
        <v>4</v>
      </c>
      <c r="CT9" s="10">
        <v>4</v>
      </c>
      <c r="CU9" s="10">
        <v>4</v>
      </c>
      <c r="CV9" s="10">
        <v>4</v>
      </c>
      <c r="CW9" s="10">
        <v>3</v>
      </c>
      <c r="CX9" s="10">
        <v>3</v>
      </c>
      <c r="CY9" s="10">
        <v>5</v>
      </c>
      <c r="CZ9" s="10">
        <v>5</v>
      </c>
      <c r="DA9" s="10">
        <v>5</v>
      </c>
      <c r="DB9" s="10">
        <v>3</v>
      </c>
      <c r="DC9" s="10">
        <v>3</v>
      </c>
      <c r="DD9" s="10">
        <v>3</v>
      </c>
      <c r="DE9" s="10">
        <v>3</v>
      </c>
      <c r="DF9" s="10">
        <v>3</v>
      </c>
      <c r="DG9" s="10">
        <v>4</v>
      </c>
      <c r="DH9" s="10">
        <v>4</v>
      </c>
      <c r="DI9" s="10">
        <v>4</v>
      </c>
      <c r="DJ9" s="10">
        <v>4</v>
      </c>
      <c r="DK9" s="10">
        <v>4</v>
      </c>
      <c r="DL9" s="10">
        <v>4</v>
      </c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66</v>
      </c>
      <c r="C10" s="12">
        <f t="shared" si="1"/>
        <v>34</v>
      </c>
      <c r="D10" s="12">
        <f t="shared" si="2"/>
        <v>8</v>
      </c>
      <c r="E10" s="12">
        <f t="shared" si="3"/>
        <v>0</v>
      </c>
      <c r="F10" s="12">
        <f t="shared" si="4"/>
        <v>0</v>
      </c>
      <c r="G10" s="14">
        <f t="shared" si="5"/>
        <v>0.9074074074074074</v>
      </c>
      <c r="H10" s="13">
        <f t="shared" si="6"/>
        <v>4.537037037037037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>
        <v>5</v>
      </c>
      <c r="AG10" s="10">
        <v>5</v>
      </c>
      <c r="AH10" s="10">
        <v>5</v>
      </c>
      <c r="AI10" s="10">
        <v>5</v>
      </c>
      <c r="AJ10" s="10">
        <v>5</v>
      </c>
      <c r="AK10" s="10">
        <v>5</v>
      </c>
      <c r="AL10" s="10">
        <v>5</v>
      </c>
      <c r="AM10" s="10">
        <v>5</v>
      </c>
      <c r="AN10" s="10">
        <v>5</v>
      </c>
      <c r="AO10" s="10">
        <v>5</v>
      </c>
      <c r="AP10" s="10">
        <v>5</v>
      </c>
      <c r="AQ10" s="10">
        <v>5</v>
      </c>
      <c r="AR10" s="10">
        <v>5</v>
      </c>
      <c r="AS10" s="10">
        <v>5</v>
      </c>
      <c r="AT10" s="10">
        <v>5</v>
      </c>
      <c r="AU10" s="10">
        <v>5</v>
      </c>
      <c r="AV10" s="10">
        <v>5</v>
      </c>
      <c r="AW10" s="10">
        <v>5</v>
      </c>
      <c r="AX10" s="10">
        <v>5</v>
      </c>
      <c r="AY10" s="10">
        <v>5</v>
      </c>
      <c r="AZ10" s="10">
        <v>5</v>
      </c>
      <c r="BA10" s="10">
        <v>5</v>
      </c>
      <c r="BB10" s="10">
        <v>5</v>
      </c>
      <c r="BC10" s="10">
        <v>5</v>
      </c>
      <c r="BD10" s="10">
        <v>5</v>
      </c>
      <c r="BE10" s="10">
        <v>5</v>
      </c>
      <c r="BF10" s="10">
        <v>5</v>
      </c>
      <c r="BG10" s="10">
        <v>5</v>
      </c>
      <c r="BH10" s="10">
        <v>5</v>
      </c>
      <c r="BI10" s="10">
        <v>5</v>
      </c>
      <c r="BJ10" s="10">
        <v>5</v>
      </c>
      <c r="BK10" s="10">
        <v>5</v>
      </c>
      <c r="BL10" s="10">
        <v>5</v>
      </c>
      <c r="BM10" s="10">
        <v>5</v>
      </c>
      <c r="BN10" s="10">
        <v>4</v>
      </c>
      <c r="BO10" s="10">
        <v>4</v>
      </c>
      <c r="BP10" s="10">
        <v>4</v>
      </c>
      <c r="BQ10" s="10">
        <v>4</v>
      </c>
      <c r="BR10" s="10">
        <v>4</v>
      </c>
      <c r="BS10" s="10">
        <v>4</v>
      </c>
      <c r="BT10" s="10">
        <v>4</v>
      </c>
      <c r="BU10" s="10">
        <v>4</v>
      </c>
      <c r="BV10" s="10">
        <v>4</v>
      </c>
      <c r="BW10" s="10">
        <v>4</v>
      </c>
      <c r="BX10" s="10">
        <v>4</v>
      </c>
      <c r="BY10" s="10">
        <v>4</v>
      </c>
      <c r="BZ10" s="10">
        <v>4</v>
      </c>
      <c r="CA10" s="10">
        <v>4</v>
      </c>
      <c r="CB10" s="10">
        <v>4</v>
      </c>
      <c r="CC10" s="10">
        <v>4</v>
      </c>
      <c r="CD10" s="10">
        <v>4</v>
      </c>
      <c r="CE10" s="10">
        <v>4</v>
      </c>
      <c r="CF10" s="10">
        <v>4</v>
      </c>
      <c r="CG10" s="10">
        <v>4</v>
      </c>
      <c r="CH10" s="10">
        <v>4</v>
      </c>
      <c r="CI10" s="10">
        <v>4</v>
      </c>
      <c r="CJ10" s="10">
        <v>4</v>
      </c>
      <c r="CK10" s="10">
        <v>4</v>
      </c>
      <c r="CL10" s="10">
        <v>4</v>
      </c>
      <c r="CM10" s="10">
        <v>4</v>
      </c>
      <c r="CN10" s="10">
        <v>4</v>
      </c>
      <c r="CO10" s="10">
        <v>4</v>
      </c>
      <c r="CP10" s="10">
        <v>4</v>
      </c>
      <c r="CQ10" s="10">
        <v>3</v>
      </c>
      <c r="CR10" s="10">
        <v>3</v>
      </c>
      <c r="CS10" s="10">
        <v>3</v>
      </c>
      <c r="CT10" s="10">
        <v>3</v>
      </c>
      <c r="CU10" s="10">
        <v>3</v>
      </c>
      <c r="CV10" s="10">
        <v>3</v>
      </c>
      <c r="CW10" s="10">
        <v>3</v>
      </c>
      <c r="CX10" s="10">
        <v>3</v>
      </c>
      <c r="CY10" s="10">
        <v>5</v>
      </c>
      <c r="CZ10" s="10">
        <v>5</v>
      </c>
      <c r="DA10" s="10">
        <v>5</v>
      </c>
      <c r="DB10" s="10">
        <v>5</v>
      </c>
      <c r="DC10" s="10">
        <v>5</v>
      </c>
      <c r="DD10" s="10">
        <v>5</v>
      </c>
      <c r="DE10" s="10">
        <v>5</v>
      </c>
      <c r="DF10" s="10">
        <v>5</v>
      </c>
      <c r="DG10" s="10">
        <v>5</v>
      </c>
      <c r="DH10" s="10">
        <v>4</v>
      </c>
      <c r="DI10" s="10">
        <v>4</v>
      </c>
      <c r="DJ10" s="10">
        <v>4</v>
      </c>
      <c r="DK10" s="10">
        <v>4</v>
      </c>
      <c r="DL10" s="10">
        <v>4</v>
      </c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66</v>
      </c>
      <c r="C11" s="12">
        <f t="shared" si="1"/>
        <v>33</v>
      </c>
      <c r="D11" s="12">
        <f t="shared" si="2"/>
        <v>9</v>
      </c>
      <c r="E11" s="12">
        <f t="shared" si="3"/>
        <v>0</v>
      </c>
      <c r="F11" s="12">
        <f t="shared" si="4"/>
        <v>0</v>
      </c>
      <c r="G11" s="14">
        <f t="shared" si="5"/>
        <v>0.9055555555555556</v>
      </c>
      <c r="H11" s="13">
        <f t="shared" si="6"/>
        <v>4.527777777777778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5</v>
      </c>
      <c r="AG11" s="10">
        <v>5</v>
      </c>
      <c r="AH11" s="10">
        <v>5</v>
      </c>
      <c r="AI11" s="10">
        <v>5</v>
      </c>
      <c r="AJ11" s="10">
        <v>5</v>
      </c>
      <c r="AK11" s="10">
        <v>5</v>
      </c>
      <c r="AL11" s="10">
        <v>5</v>
      </c>
      <c r="AM11" s="10">
        <v>5</v>
      </c>
      <c r="AN11" s="10">
        <v>5</v>
      </c>
      <c r="AO11" s="10">
        <v>5</v>
      </c>
      <c r="AP11" s="10">
        <v>5</v>
      </c>
      <c r="AQ11" s="10">
        <v>5</v>
      </c>
      <c r="AR11" s="10">
        <v>5</v>
      </c>
      <c r="AS11" s="10">
        <v>5</v>
      </c>
      <c r="AT11" s="10">
        <v>5</v>
      </c>
      <c r="AU11" s="10">
        <v>5</v>
      </c>
      <c r="AV11" s="10">
        <v>5</v>
      </c>
      <c r="AW11" s="10">
        <v>5</v>
      </c>
      <c r="AX11" s="10">
        <v>5</v>
      </c>
      <c r="AY11" s="10">
        <v>5</v>
      </c>
      <c r="AZ11" s="10">
        <v>5</v>
      </c>
      <c r="BA11" s="10">
        <v>5</v>
      </c>
      <c r="BB11" s="10">
        <v>5</v>
      </c>
      <c r="BC11" s="10">
        <v>5</v>
      </c>
      <c r="BD11" s="10">
        <v>5</v>
      </c>
      <c r="BE11" s="10">
        <v>5</v>
      </c>
      <c r="BF11" s="10">
        <v>5</v>
      </c>
      <c r="BG11" s="10">
        <v>5</v>
      </c>
      <c r="BH11" s="10">
        <v>5</v>
      </c>
      <c r="BI11" s="10">
        <v>5</v>
      </c>
      <c r="BJ11" s="10">
        <v>5</v>
      </c>
      <c r="BK11" s="10">
        <v>5</v>
      </c>
      <c r="BL11" s="10">
        <v>5</v>
      </c>
      <c r="BM11" s="10">
        <v>5</v>
      </c>
      <c r="BN11" s="10">
        <v>5</v>
      </c>
      <c r="BO11" s="10">
        <v>5</v>
      </c>
      <c r="BP11" s="10">
        <v>5</v>
      </c>
      <c r="BQ11" s="10">
        <v>5</v>
      </c>
      <c r="BR11" s="10">
        <v>5</v>
      </c>
      <c r="BS11" s="10">
        <v>5</v>
      </c>
      <c r="BT11" s="10">
        <v>5</v>
      </c>
      <c r="BU11" s="10">
        <v>5</v>
      </c>
      <c r="BV11" s="10">
        <v>4</v>
      </c>
      <c r="BW11" s="10">
        <v>4</v>
      </c>
      <c r="BX11" s="10">
        <v>4</v>
      </c>
      <c r="BY11" s="10">
        <v>4</v>
      </c>
      <c r="BZ11" s="10">
        <v>4</v>
      </c>
      <c r="CA11" s="10">
        <v>4</v>
      </c>
      <c r="CB11" s="10">
        <v>4</v>
      </c>
      <c r="CC11" s="10">
        <v>4</v>
      </c>
      <c r="CD11" s="10">
        <v>4</v>
      </c>
      <c r="CE11" s="10">
        <v>4</v>
      </c>
      <c r="CF11" s="10">
        <v>4</v>
      </c>
      <c r="CG11" s="10">
        <v>4</v>
      </c>
      <c r="CH11" s="10">
        <v>4</v>
      </c>
      <c r="CI11" s="10">
        <v>4</v>
      </c>
      <c r="CJ11" s="10">
        <v>4</v>
      </c>
      <c r="CK11" s="10">
        <v>4</v>
      </c>
      <c r="CL11" s="10">
        <v>4</v>
      </c>
      <c r="CM11" s="10">
        <v>4</v>
      </c>
      <c r="CN11" s="10">
        <v>4</v>
      </c>
      <c r="CO11" s="10">
        <v>4</v>
      </c>
      <c r="CP11" s="10">
        <v>4</v>
      </c>
      <c r="CQ11" s="10">
        <v>3</v>
      </c>
      <c r="CR11" s="10">
        <v>3</v>
      </c>
      <c r="CS11" s="10">
        <v>3</v>
      </c>
      <c r="CT11" s="10">
        <v>3</v>
      </c>
      <c r="CU11" s="10">
        <v>3</v>
      </c>
      <c r="CV11" s="10">
        <v>3</v>
      </c>
      <c r="CW11" s="10">
        <v>3</v>
      </c>
      <c r="CX11" s="10">
        <v>3</v>
      </c>
      <c r="CY11" s="10">
        <v>5</v>
      </c>
      <c r="CZ11" s="10">
        <v>4</v>
      </c>
      <c r="DA11" s="10">
        <v>4</v>
      </c>
      <c r="DB11" s="10">
        <v>4</v>
      </c>
      <c r="DC11" s="10">
        <v>4</v>
      </c>
      <c r="DD11" s="10">
        <v>4</v>
      </c>
      <c r="DE11" s="10">
        <v>4</v>
      </c>
      <c r="DF11" s="10">
        <v>4</v>
      </c>
      <c r="DG11" s="10">
        <v>4</v>
      </c>
      <c r="DH11" s="10">
        <v>4</v>
      </c>
      <c r="DI11" s="10">
        <v>4</v>
      </c>
      <c r="DJ11" s="10">
        <v>4</v>
      </c>
      <c r="DK11" s="10">
        <v>4</v>
      </c>
      <c r="DL11" s="10">
        <v>3</v>
      </c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61</v>
      </c>
      <c r="C12" s="12">
        <f t="shared" si="1"/>
        <v>39</v>
      </c>
      <c r="D12" s="12">
        <f t="shared" si="2"/>
        <v>8</v>
      </c>
      <c r="E12" s="12">
        <f t="shared" si="3"/>
        <v>0</v>
      </c>
      <c r="F12" s="12">
        <f t="shared" si="4"/>
        <v>0</v>
      </c>
      <c r="G12" s="14">
        <f t="shared" si="5"/>
        <v>0.8981481481481481</v>
      </c>
      <c r="H12" s="13">
        <f t="shared" si="6"/>
        <v>4.4907407407407405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5</v>
      </c>
      <c r="AH12" s="10">
        <v>5</v>
      </c>
      <c r="AI12" s="10">
        <v>5</v>
      </c>
      <c r="AJ12" s="10">
        <v>5</v>
      </c>
      <c r="AK12" s="10">
        <v>5</v>
      </c>
      <c r="AL12" s="10">
        <v>5</v>
      </c>
      <c r="AM12" s="10">
        <v>5</v>
      </c>
      <c r="AN12" s="10">
        <v>5</v>
      </c>
      <c r="AO12" s="10">
        <v>5</v>
      </c>
      <c r="AP12" s="10">
        <v>5</v>
      </c>
      <c r="AQ12" s="10">
        <v>5</v>
      </c>
      <c r="AR12" s="10">
        <v>5</v>
      </c>
      <c r="AS12" s="10">
        <v>5</v>
      </c>
      <c r="AT12" s="10">
        <v>5</v>
      </c>
      <c r="AU12" s="10">
        <v>5</v>
      </c>
      <c r="AV12" s="10">
        <v>5</v>
      </c>
      <c r="AW12" s="10">
        <v>5</v>
      </c>
      <c r="AX12" s="10">
        <v>5</v>
      </c>
      <c r="AY12" s="10">
        <v>5</v>
      </c>
      <c r="AZ12" s="10">
        <v>5</v>
      </c>
      <c r="BA12" s="10">
        <v>5</v>
      </c>
      <c r="BB12" s="10">
        <v>5</v>
      </c>
      <c r="BC12" s="10">
        <v>5</v>
      </c>
      <c r="BD12" s="10">
        <v>5</v>
      </c>
      <c r="BE12" s="10">
        <v>5</v>
      </c>
      <c r="BF12" s="10">
        <v>5</v>
      </c>
      <c r="BG12" s="10">
        <v>5</v>
      </c>
      <c r="BH12" s="10">
        <v>5</v>
      </c>
      <c r="BI12" s="10">
        <v>5</v>
      </c>
      <c r="BJ12" s="10">
        <v>5</v>
      </c>
      <c r="BK12" s="10">
        <v>4</v>
      </c>
      <c r="BL12" s="10">
        <v>4</v>
      </c>
      <c r="BM12" s="10">
        <v>4</v>
      </c>
      <c r="BN12" s="10">
        <v>4</v>
      </c>
      <c r="BO12" s="10">
        <v>4</v>
      </c>
      <c r="BP12" s="10">
        <v>4</v>
      </c>
      <c r="BQ12" s="10">
        <v>4</v>
      </c>
      <c r="BR12" s="10">
        <v>4</v>
      </c>
      <c r="BS12" s="10">
        <v>4</v>
      </c>
      <c r="BT12" s="10">
        <v>4</v>
      </c>
      <c r="BU12" s="10">
        <v>4</v>
      </c>
      <c r="BV12" s="10">
        <v>4</v>
      </c>
      <c r="BW12" s="10">
        <v>4</v>
      </c>
      <c r="BX12" s="10">
        <v>4</v>
      </c>
      <c r="BY12" s="10">
        <v>4</v>
      </c>
      <c r="BZ12" s="10">
        <v>4</v>
      </c>
      <c r="CA12" s="10">
        <v>4</v>
      </c>
      <c r="CB12" s="10">
        <v>4</v>
      </c>
      <c r="CC12" s="10">
        <v>4</v>
      </c>
      <c r="CD12" s="10">
        <v>4</v>
      </c>
      <c r="CE12" s="10">
        <v>4</v>
      </c>
      <c r="CF12" s="10">
        <v>4</v>
      </c>
      <c r="CG12" s="10">
        <v>4</v>
      </c>
      <c r="CH12" s="10">
        <v>4</v>
      </c>
      <c r="CI12" s="10">
        <v>4</v>
      </c>
      <c r="CJ12" s="10">
        <v>4</v>
      </c>
      <c r="CK12" s="10">
        <v>4</v>
      </c>
      <c r="CL12" s="10">
        <v>4</v>
      </c>
      <c r="CM12" s="10">
        <v>4</v>
      </c>
      <c r="CN12" s="10">
        <v>4</v>
      </c>
      <c r="CO12" s="10">
        <v>4</v>
      </c>
      <c r="CP12" s="10">
        <v>3</v>
      </c>
      <c r="CQ12" s="10">
        <v>3</v>
      </c>
      <c r="CR12" s="10">
        <v>3</v>
      </c>
      <c r="CS12" s="10">
        <v>3</v>
      </c>
      <c r="CT12" s="10">
        <v>3</v>
      </c>
      <c r="CU12" s="10">
        <v>3</v>
      </c>
      <c r="CV12" s="10">
        <v>3</v>
      </c>
      <c r="CW12" s="10">
        <v>3</v>
      </c>
      <c r="CX12" s="10">
        <v>4</v>
      </c>
      <c r="CY12" s="10">
        <v>5</v>
      </c>
      <c r="CZ12" s="10">
        <v>5</v>
      </c>
      <c r="DA12" s="10">
        <v>5</v>
      </c>
      <c r="DB12" s="10">
        <v>5</v>
      </c>
      <c r="DC12" s="10">
        <v>5</v>
      </c>
      <c r="DD12" s="10">
        <v>5</v>
      </c>
      <c r="DE12" s="10">
        <v>5</v>
      </c>
      <c r="DF12" s="10">
        <v>4</v>
      </c>
      <c r="DG12" s="10">
        <v>4</v>
      </c>
      <c r="DH12" s="10">
        <v>4</v>
      </c>
      <c r="DI12" s="10">
        <v>4</v>
      </c>
      <c r="DJ12" s="10">
        <v>4</v>
      </c>
      <c r="DK12" s="10">
        <v>4</v>
      </c>
      <c r="DL12" s="10">
        <v>4</v>
      </c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0.9125</v>
      </c>
      <c r="H13" s="13">
        <f>SUM(H5:H12)/8</f>
        <v>4.5625</v>
      </c>
      <c r="BX13" s="10"/>
    </row>
    <row r="16" ht="17.8">
      <c r="A16" s="48" t="s">
        <v>68</v>
      </c>
    </row>
    <row r="17" spans="1:10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108</v>
      </c>
      <c r="J17" s="8">
        <v>104</v>
      </c>
    </row>
    <row r="18" spans="1:136" ht="16.5">
      <c r="A18" t="s">
        <v>119</v>
      </c>
      <c r="B18" s="12">
        <f aca="true" t="shared" si="7" ref="B18:B25">COUNTIF(I18:ZY18,5)</f>
        <v>59</v>
      </c>
      <c r="C18" s="12">
        <f aca="true" t="shared" si="8" ref="C18:C25">COUNTIF(I18:ZY18,4)</f>
        <v>47</v>
      </c>
      <c r="D18" s="12">
        <f aca="true" t="shared" si="9" ref="D18:D25">COUNTIF(I18:ZY18,3)</f>
        <v>2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0.9055555555555556</v>
      </c>
      <c r="H18" s="13">
        <f>((B18*5)+(C18*4)+(D18*3)+(E18*2)+(F18*1))/SUM(B18:F18)</f>
        <v>4.527777777777778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0">
        <v>5</v>
      </c>
      <c r="AF18" s="10">
        <v>5</v>
      </c>
      <c r="AG18" s="10">
        <v>5</v>
      </c>
      <c r="AH18" s="10">
        <v>5</v>
      </c>
      <c r="AI18" s="10">
        <v>5</v>
      </c>
      <c r="AJ18" s="10">
        <v>5</v>
      </c>
      <c r="AK18" s="10">
        <v>5</v>
      </c>
      <c r="AL18" s="10">
        <v>5</v>
      </c>
      <c r="AM18" s="10">
        <v>5</v>
      </c>
      <c r="AN18" s="10">
        <v>5</v>
      </c>
      <c r="AO18" s="10">
        <v>5</v>
      </c>
      <c r="AP18" s="10">
        <v>5</v>
      </c>
      <c r="AQ18" s="10">
        <v>5</v>
      </c>
      <c r="AR18" s="10">
        <v>5</v>
      </c>
      <c r="AS18" s="10">
        <v>5</v>
      </c>
      <c r="AT18" s="10">
        <v>5</v>
      </c>
      <c r="AU18" s="10">
        <v>5</v>
      </c>
      <c r="AV18" s="10">
        <v>5</v>
      </c>
      <c r="AW18" s="10">
        <v>5</v>
      </c>
      <c r="AX18" s="10">
        <v>5</v>
      </c>
      <c r="AY18" s="10">
        <v>5</v>
      </c>
      <c r="AZ18" s="10">
        <v>5</v>
      </c>
      <c r="BA18" s="10">
        <v>5</v>
      </c>
      <c r="BB18" s="10">
        <v>5</v>
      </c>
      <c r="BC18" s="10">
        <v>5</v>
      </c>
      <c r="BD18" s="10">
        <v>5</v>
      </c>
      <c r="BE18" s="10">
        <v>5</v>
      </c>
      <c r="BF18" s="10">
        <v>5</v>
      </c>
      <c r="BG18" s="10">
        <v>5</v>
      </c>
      <c r="BH18" s="10">
        <v>5</v>
      </c>
      <c r="BI18" s="10">
        <v>5</v>
      </c>
      <c r="BJ18" s="10">
        <v>5</v>
      </c>
      <c r="BK18" s="10">
        <v>5</v>
      </c>
      <c r="BL18" s="10">
        <v>5</v>
      </c>
      <c r="BM18" s="10">
        <v>5</v>
      </c>
      <c r="BN18" s="10">
        <v>5</v>
      </c>
      <c r="BO18" s="10">
        <v>5</v>
      </c>
      <c r="BP18" s="10">
        <v>4</v>
      </c>
      <c r="BQ18" s="10">
        <v>4</v>
      </c>
      <c r="BR18" s="10">
        <v>4</v>
      </c>
      <c r="BS18" s="10">
        <v>4</v>
      </c>
      <c r="BT18" s="10">
        <v>4</v>
      </c>
      <c r="BU18" s="10">
        <v>4</v>
      </c>
      <c r="BV18" s="10">
        <v>4</v>
      </c>
      <c r="BW18" s="10">
        <v>4</v>
      </c>
      <c r="BX18" s="10">
        <v>4</v>
      </c>
      <c r="BY18" s="10">
        <v>4</v>
      </c>
      <c r="BZ18" s="10">
        <v>4</v>
      </c>
      <c r="CA18" s="10">
        <v>4</v>
      </c>
      <c r="CB18" s="10">
        <v>4</v>
      </c>
      <c r="CC18" s="10">
        <v>4</v>
      </c>
      <c r="CD18" s="10">
        <v>4</v>
      </c>
      <c r="CE18" s="10">
        <v>4</v>
      </c>
      <c r="CF18" s="10">
        <v>4</v>
      </c>
      <c r="CG18" s="10">
        <v>4</v>
      </c>
      <c r="CH18" s="10">
        <v>4</v>
      </c>
      <c r="CI18" s="10">
        <v>4</v>
      </c>
      <c r="CJ18" s="10">
        <v>4</v>
      </c>
      <c r="CK18" s="10">
        <v>4</v>
      </c>
      <c r="CL18" s="10">
        <v>4</v>
      </c>
      <c r="CM18" s="10">
        <v>4</v>
      </c>
      <c r="CN18" s="10">
        <v>4</v>
      </c>
      <c r="CO18" s="10">
        <v>4</v>
      </c>
      <c r="CP18" s="10">
        <v>4</v>
      </c>
      <c r="CQ18" s="10">
        <v>4</v>
      </c>
      <c r="CR18" s="10">
        <v>4</v>
      </c>
      <c r="CS18" s="10">
        <v>3</v>
      </c>
      <c r="CT18" s="10">
        <v>3</v>
      </c>
      <c r="CU18" s="10">
        <v>4</v>
      </c>
      <c r="CV18" s="10">
        <v>4</v>
      </c>
      <c r="CW18" s="10">
        <v>4</v>
      </c>
      <c r="CX18" s="10">
        <v>4</v>
      </c>
      <c r="CY18" s="10">
        <v>4</v>
      </c>
      <c r="CZ18" s="10">
        <v>4</v>
      </c>
      <c r="DA18" s="10">
        <v>4</v>
      </c>
      <c r="DB18" s="10">
        <v>4</v>
      </c>
      <c r="DC18" s="10">
        <v>4</v>
      </c>
      <c r="DD18" s="10">
        <v>4</v>
      </c>
      <c r="DE18" s="10">
        <v>4</v>
      </c>
      <c r="DF18" s="10">
        <v>4</v>
      </c>
      <c r="DG18" s="10">
        <v>4</v>
      </c>
      <c r="DH18" s="10">
        <v>4</v>
      </c>
      <c r="DI18" s="10">
        <v>4</v>
      </c>
      <c r="DJ18" s="10">
        <v>4</v>
      </c>
      <c r="DK18" s="10">
        <v>4</v>
      </c>
      <c r="DL18" s="10">
        <v>4</v>
      </c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58</v>
      </c>
      <c r="C19" s="12">
        <f t="shared" si="8"/>
        <v>45</v>
      </c>
      <c r="D19" s="12">
        <f t="shared" si="9"/>
        <v>5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0.8981481481481481</v>
      </c>
      <c r="H19" s="13">
        <f aca="true" t="shared" si="13" ref="H19:H25">((B19*5)+(C19*4)+(D19*3)+(E19*2)+(F19*1))/SUM(B19:F19)</f>
        <v>4.4907407407407405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5</v>
      </c>
      <c r="AE19" s="10">
        <v>5</v>
      </c>
      <c r="AF19" s="10">
        <v>5</v>
      </c>
      <c r="AG19" s="10">
        <v>5</v>
      </c>
      <c r="AH19" s="10">
        <v>5</v>
      </c>
      <c r="AI19" s="10">
        <v>5</v>
      </c>
      <c r="AJ19" s="10">
        <v>5</v>
      </c>
      <c r="AK19" s="10">
        <v>5</v>
      </c>
      <c r="AL19" s="10">
        <v>5</v>
      </c>
      <c r="AM19" s="10">
        <v>5</v>
      </c>
      <c r="AN19" s="10">
        <v>5</v>
      </c>
      <c r="AO19" s="10">
        <v>5</v>
      </c>
      <c r="AP19" s="10">
        <v>5</v>
      </c>
      <c r="AQ19" s="10">
        <v>5</v>
      </c>
      <c r="AR19" s="10">
        <v>5</v>
      </c>
      <c r="AS19" s="10">
        <v>5</v>
      </c>
      <c r="AT19" s="10">
        <v>5</v>
      </c>
      <c r="AU19" s="10">
        <v>5</v>
      </c>
      <c r="AV19" s="10">
        <v>5</v>
      </c>
      <c r="AW19" s="10">
        <v>5</v>
      </c>
      <c r="AX19" s="10">
        <v>5</v>
      </c>
      <c r="AY19" s="10">
        <v>5</v>
      </c>
      <c r="AZ19" s="10">
        <v>5</v>
      </c>
      <c r="BA19" s="10">
        <v>5</v>
      </c>
      <c r="BB19" s="10">
        <v>5</v>
      </c>
      <c r="BC19" s="10">
        <v>5</v>
      </c>
      <c r="BD19" s="10">
        <v>5</v>
      </c>
      <c r="BE19" s="10">
        <v>5</v>
      </c>
      <c r="BF19" s="10">
        <v>5</v>
      </c>
      <c r="BG19" s="10">
        <v>5</v>
      </c>
      <c r="BH19" s="10">
        <v>5</v>
      </c>
      <c r="BI19" s="10">
        <v>5</v>
      </c>
      <c r="BJ19" s="10">
        <v>5</v>
      </c>
      <c r="BK19" s="10">
        <v>5</v>
      </c>
      <c r="BL19" s="10">
        <v>5</v>
      </c>
      <c r="BM19" s="10">
        <v>5</v>
      </c>
      <c r="BN19" s="10">
        <v>5</v>
      </c>
      <c r="BO19" s="10">
        <v>4</v>
      </c>
      <c r="BP19" s="10">
        <v>4</v>
      </c>
      <c r="BQ19" s="10">
        <v>4</v>
      </c>
      <c r="BR19" s="10">
        <v>4</v>
      </c>
      <c r="BS19" s="10">
        <v>4</v>
      </c>
      <c r="BT19" s="10">
        <v>4</v>
      </c>
      <c r="BU19" s="10">
        <v>4</v>
      </c>
      <c r="BV19" s="10">
        <v>4</v>
      </c>
      <c r="BW19" s="10">
        <v>4</v>
      </c>
      <c r="BX19" s="10">
        <v>4</v>
      </c>
      <c r="BY19" s="10">
        <v>4</v>
      </c>
      <c r="BZ19" s="10">
        <v>4</v>
      </c>
      <c r="CA19" s="10">
        <v>4</v>
      </c>
      <c r="CB19" s="10">
        <v>4</v>
      </c>
      <c r="CC19" s="10">
        <v>4</v>
      </c>
      <c r="CD19" s="10">
        <v>4</v>
      </c>
      <c r="CE19" s="10">
        <v>4</v>
      </c>
      <c r="CF19" s="10">
        <v>4</v>
      </c>
      <c r="CG19" s="10">
        <v>4</v>
      </c>
      <c r="CH19" s="10">
        <v>4</v>
      </c>
      <c r="CI19" s="10">
        <v>4</v>
      </c>
      <c r="CJ19" s="10">
        <v>4</v>
      </c>
      <c r="CK19" s="10">
        <v>4</v>
      </c>
      <c r="CL19" s="10">
        <v>4</v>
      </c>
      <c r="CM19" s="10">
        <v>4</v>
      </c>
      <c r="CN19" s="10">
        <v>4</v>
      </c>
      <c r="CO19" s="10">
        <v>4</v>
      </c>
      <c r="CP19" s="10">
        <v>4</v>
      </c>
      <c r="CQ19" s="10">
        <v>4</v>
      </c>
      <c r="CR19" s="10">
        <v>4</v>
      </c>
      <c r="CS19" s="10">
        <v>4</v>
      </c>
      <c r="CT19" s="10">
        <v>3</v>
      </c>
      <c r="CU19" s="10">
        <v>3</v>
      </c>
      <c r="CV19" s="10">
        <v>3</v>
      </c>
      <c r="CW19" s="10">
        <v>3</v>
      </c>
      <c r="CX19" s="10">
        <v>3</v>
      </c>
      <c r="CY19" s="10">
        <v>4</v>
      </c>
      <c r="CZ19" s="10">
        <v>4</v>
      </c>
      <c r="DA19" s="10">
        <v>4</v>
      </c>
      <c r="DB19" s="10">
        <v>4</v>
      </c>
      <c r="DC19" s="10">
        <v>4</v>
      </c>
      <c r="DD19" s="10">
        <v>4</v>
      </c>
      <c r="DE19" s="10">
        <v>4</v>
      </c>
      <c r="DF19" s="10">
        <v>4</v>
      </c>
      <c r="DG19" s="10">
        <v>4</v>
      </c>
      <c r="DH19" s="10">
        <v>4</v>
      </c>
      <c r="DI19" s="10">
        <v>4</v>
      </c>
      <c r="DJ19" s="10">
        <v>4</v>
      </c>
      <c r="DK19" s="10">
        <v>4</v>
      </c>
      <c r="DL19" s="10">
        <v>4</v>
      </c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60</v>
      </c>
      <c r="C20" s="12">
        <f t="shared" si="8"/>
        <v>43</v>
      </c>
      <c r="D20" s="12">
        <f t="shared" si="9"/>
        <v>5</v>
      </c>
      <c r="E20" s="12">
        <f t="shared" si="10"/>
        <v>0</v>
      </c>
      <c r="F20" s="12">
        <f t="shared" si="11"/>
        <v>0</v>
      </c>
      <c r="G20" s="14">
        <f t="shared" si="12"/>
        <v>0.9018518518518519</v>
      </c>
      <c r="H20" s="13">
        <f t="shared" si="13"/>
        <v>4.5092592592592595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5</v>
      </c>
      <c r="AD20" s="10">
        <v>5</v>
      </c>
      <c r="AE20" s="10">
        <v>5</v>
      </c>
      <c r="AF20" s="10">
        <v>5</v>
      </c>
      <c r="AG20" s="10">
        <v>5</v>
      </c>
      <c r="AH20" s="10">
        <v>5</v>
      </c>
      <c r="AI20" s="10">
        <v>5</v>
      </c>
      <c r="AJ20" s="10">
        <v>5</v>
      </c>
      <c r="AK20" s="10">
        <v>5</v>
      </c>
      <c r="AL20" s="10">
        <v>5</v>
      </c>
      <c r="AM20" s="10">
        <v>5</v>
      </c>
      <c r="AN20" s="10">
        <v>5</v>
      </c>
      <c r="AO20" s="10">
        <v>5</v>
      </c>
      <c r="AP20" s="10">
        <v>5</v>
      </c>
      <c r="AQ20" s="10">
        <v>5</v>
      </c>
      <c r="AR20" s="10">
        <v>5</v>
      </c>
      <c r="AS20" s="10">
        <v>5</v>
      </c>
      <c r="AT20" s="10">
        <v>5</v>
      </c>
      <c r="AU20" s="10">
        <v>5</v>
      </c>
      <c r="AV20" s="10">
        <v>5</v>
      </c>
      <c r="AW20" s="10">
        <v>5</v>
      </c>
      <c r="AX20" s="10">
        <v>5</v>
      </c>
      <c r="AY20" s="10">
        <v>5</v>
      </c>
      <c r="AZ20" s="10">
        <v>5</v>
      </c>
      <c r="BA20" s="10">
        <v>5</v>
      </c>
      <c r="BB20" s="10">
        <v>5</v>
      </c>
      <c r="BC20" s="10">
        <v>5</v>
      </c>
      <c r="BD20" s="10">
        <v>5</v>
      </c>
      <c r="BE20" s="10">
        <v>5</v>
      </c>
      <c r="BF20" s="10">
        <v>5</v>
      </c>
      <c r="BG20" s="10">
        <v>5</v>
      </c>
      <c r="BH20" s="10">
        <v>5</v>
      </c>
      <c r="BI20" s="10">
        <v>5</v>
      </c>
      <c r="BJ20" s="10">
        <v>5</v>
      </c>
      <c r="BK20" s="10">
        <v>5</v>
      </c>
      <c r="BL20" s="10">
        <v>4</v>
      </c>
      <c r="BM20" s="10">
        <v>4</v>
      </c>
      <c r="BN20" s="10">
        <v>4</v>
      </c>
      <c r="BO20" s="10">
        <v>4</v>
      </c>
      <c r="BP20" s="10">
        <v>4</v>
      </c>
      <c r="BQ20" s="10">
        <v>4</v>
      </c>
      <c r="BR20" s="10">
        <v>4</v>
      </c>
      <c r="BS20" s="10">
        <v>4</v>
      </c>
      <c r="BT20" s="10">
        <v>4</v>
      </c>
      <c r="BU20" s="10">
        <v>4</v>
      </c>
      <c r="BV20" s="10">
        <v>4</v>
      </c>
      <c r="BW20" s="10">
        <v>4</v>
      </c>
      <c r="BX20" s="10">
        <v>4</v>
      </c>
      <c r="BY20" s="10">
        <v>4</v>
      </c>
      <c r="BZ20" s="10">
        <v>4</v>
      </c>
      <c r="CA20" s="10">
        <v>4</v>
      </c>
      <c r="CB20" s="10">
        <v>4</v>
      </c>
      <c r="CC20" s="10">
        <v>4</v>
      </c>
      <c r="CD20" s="10">
        <v>4</v>
      </c>
      <c r="CE20" s="10">
        <v>4</v>
      </c>
      <c r="CF20" s="10">
        <v>4</v>
      </c>
      <c r="CG20" s="10">
        <v>4</v>
      </c>
      <c r="CH20" s="10">
        <v>4</v>
      </c>
      <c r="CI20" s="10">
        <v>4</v>
      </c>
      <c r="CJ20" s="10">
        <v>4</v>
      </c>
      <c r="CK20" s="10">
        <v>4</v>
      </c>
      <c r="CL20" s="10">
        <v>4</v>
      </c>
      <c r="CM20" s="10">
        <v>4</v>
      </c>
      <c r="CN20" s="10">
        <v>4</v>
      </c>
      <c r="CO20" s="10">
        <v>4</v>
      </c>
      <c r="CP20" s="10">
        <v>4</v>
      </c>
      <c r="CQ20" s="10">
        <v>4</v>
      </c>
      <c r="CR20" s="10">
        <v>4</v>
      </c>
      <c r="CS20" s="10">
        <v>4</v>
      </c>
      <c r="CT20" s="10">
        <v>3</v>
      </c>
      <c r="CU20" s="10">
        <v>3</v>
      </c>
      <c r="CV20" s="10">
        <v>3</v>
      </c>
      <c r="CW20" s="10">
        <v>3</v>
      </c>
      <c r="CX20" s="10">
        <v>3</v>
      </c>
      <c r="CY20" s="10">
        <v>4</v>
      </c>
      <c r="CZ20" s="10">
        <v>4</v>
      </c>
      <c r="DA20" s="10">
        <v>4</v>
      </c>
      <c r="DB20" s="10">
        <v>4</v>
      </c>
      <c r="DC20" s="10">
        <v>4</v>
      </c>
      <c r="DD20" s="10">
        <v>4</v>
      </c>
      <c r="DE20" s="10">
        <v>4</v>
      </c>
      <c r="DF20" s="10">
        <v>4</v>
      </c>
      <c r="DG20" s="10">
        <v>4</v>
      </c>
      <c r="DH20" s="10">
        <v>5</v>
      </c>
      <c r="DI20" s="10">
        <v>5</v>
      </c>
      <c r="DJ20" s="10">
        <v>5</v>
      </c>
      <c r="DK20" s="10">
        <v>5</v>
      </c>
      <c r="DL20" s="10">
        <v>5</v>
      </c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57</v>
      </c>
      <c r="C21" s="12">
        <f t="shared" si="8"/>
        <v>44</v>
      </c>
      <c r="D21" s="12">
        <f t="shared" si="9"/>
        <v>7</v>
      </c>
      <c r="E21" s="12">
        <f t="shared" si="10"/>
        <v>0</v>
      </c>
      <c r="F21" s="12">
        <f t="shared" si="11"/>
        <v>0</v>
      </c>
      <c r="G21" s="14">
        <f t="shared" si="12"/>
        <v>0.8925925925925926</v>
      </c>
      <c r="H21" s="13">
        <f t="shared" si="13"/>
        <v>4.462962962962963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5</v>
      </c>
      <c r="AF21" s="10">
        <v>5</v>
      </c>
      <c r="AG21" s="10">
        <v>5</v>
      </c>
      <c r="AH21" s="10">
        <v>5</v>
      </c>
      <c r="AI21" s="10">
        <v>5</v>
      </c>
      <c r="AJ21" s="10">
        <v>5</v>
      </c>
      <c r="AK21" s="10">
        <v>5</v>
      </c>
      <c r="AL21" s="10">
        <v>5</v>
      </c>
      <c r="AM21" s="10">
        <v>5</v>
      </c>
      <c r="AN21" s="10">
        <v>5</v>
      </c>
      <c r="AO21" s="10">
        <v>5</v>
      </c>
      <c r="AP21" s="10">
        <v>5</v>
      </c>
      <c r="AQ21" s="10">
        <v>5</v>
      </c>
      <c r="AR21" s="10">
        <v>5</v>
      </c>
      <c r="AS21" s="10">
        <v>5</v>
      </c>
      <c r="AT21" s="10">
        <v>5</v>
      </c>
      <c r="AU21" s="10">
        <v>5</v>
      </c>
      <c r="AV21" s="10">
        <v>5</v>
      </c>
      <c r="AW21" s="10">
        <v>5</v>
      </c>
      <c r="AX21" s="10">
        <v>5</v>
      </c>
      <c r="AY21" s="10">
        <v>5</v>
      </c>
      <c r="AZ21" s="10">
        <v>5</v>
      </c>
      <c r="BA21" s="10">
        <v>5</v>
      </c>
      <c r="BB21" s="10">
        <v>5</v>
      </c>
      <c r="BC21" s="10">
        <v>5</v>
      </c>
      <c r="BD21" s="10">
        <v>5</v>
      </c>
      <c r="BE21" s="10">
        <v>5</v>
      </c>
      <c r="BF21" s="10">
        <v>5</v>
      </c>
      <c r="BG21" s="10">
        <v>5</v>
      </c>
      <c r="BH21" s="10">
        <v>5</v>
      </c>
      <c r="BI21" s="10">
        <v>4</v>
      </c>
      <c r="BJ21" s="10">
        <v>4</v>
      </c>
      <c r="BK21" s="10">
        <v>4</v>
      </c>
      <c r="BL21" s="10">
        <v>4</v>
      </c>
      <c r="BM21" s="10">
        <v>4</v>
      </c>
      <c r="BN21" s="10">
        <v>4</v>
      </c>
      <c r="BO21" s="10">
        <v>4</v>
      </c>
      <c r="BP21" s="10">
        <v>4</v>
      </c>
      <c r="BQ21" s="10">
        <v>4</v>
      </c>
      <c r="BR21" s="10">
        <v>4</v>
      </c>
      <c r="BS21" s="10">
        <v>4</v>
      </c>
      <c r="BT21" s="10">
        <v>4</v>
      </c>
      <c r="BU21" s="10">
        <v>4</v>
      </c>
      <c r="BV21" s="10">
        <v>4</v>
      </c>
      <c r="BW21" s="10">
        <v>4</v>
      </c>
      <c r="BX21" s="10">
        <v>4</v>
      </c>
      <c r="BY21" s="10">
        <v>4</v>
      </c>
      <c r="BZ21" s="10">
        <v>4</v>
      </c>
      <c r="CA21" s="10">
        <v>4</v>
      </c>
      <c r="CB21" s="10">
        <v>4</v>
      </c>
      <c r="CC21" s="10">
        <v>4</v>
      </c>
      <c r="CD21" s="10">
        <v>4</v>
      </c>
      <c r="CE21" s="10">
        <v>4</v>
      </c>
      <c r="CF21" s="10">
        <v>4</v>
      </c>
      <c r="CG21" s="10">
        <v>4</v>
      </c>
      <c r="CH21" s="10">
        <v>4</v>
      </c>
      <c r="CI21" s="10">
        <v>4</v>
      </c>
      <c r="CJ21" s="10">
        <v>4</v>
      </c>
      <c r="CK21" s="10">
        <v>4</v>
      </c>
      <c r="CL21" s="10">
        <v>4</v>
      </c>
      <c r="CM21" s="10">
        <v>4</v>
      </c>
      <c r="CN21" s="10">
        <v>4</v>
      </c>
      <c r="CO21" s="10">
        <v>4</v>
      </c>
      <c r="CP21" s="10">
        <v>4</v>
      </c>
      <c r="CQ21" s="10">
        <v>4</v>
      </c>
      <c r="CR21" s="10">
        <v>4</v>
      </c>
      <c r="CS21" s="10">
        <v>4</v>
      </c>
      <c r="CT21" s="10">
        <v>3</v>
      </c>
      <c r="CU21" s="10">
        <v>3</v>
      </c>
      <c r="CV21" s="10">
        <v>3</v>
      </c>
      <c r="CW21" s="10">
        <v>3</v>
      </c>
      <c r="CX21" s="10">
        <v>3</v>
      </c>
      <c r="CY21" s="10">
        <v>5</v>
      </c>
      <c r="CZ21" s="10">
        <v>5</v>
      </c>
      <c r="DA21" s="10">
        <v>5</v>
      </c>
      <c r="DB21" s="10">
        <v>5</v>
      </c>
      <c r="DC21" s="10">
        <v>5</v>
      </c>
      <c r="DD21" s="10">
        <v>4</v>
      </c>
      <c r="DE21" s="10">
        <v>4</v>
      </c>
      <c r="DF21" s="10">
        <v>4</v>
      </c>
      <c r="DG21" s="10">
        <v>4</v>
      </c>
      <c r="DH21" s="10">
        <v>4</v>
      </c>
      <c r="DI21" s="10">
        <v>4</v>
      </c>
      <c r="DJ21" s="10">
        <v>4</v>
      </c>
      <c r="DK21" s="10">
        <v>3</v>
      </c>
      <c r="DL21" s="10">
        <v>3</v>
      </c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56</v>
      </c>
      <c r="C22" s="12">
        <f t="shared" si="8"/>
        <v>44</v>
      </c>
      <c r="D22" s="12">
        <f t="shared" si="9"/>
        <v>8</v>
      </c>
      <c r="E22" s="12">
        <f t="shared" si="10"/>
        <v>0</v>
      </c>
      <c r="F22" s="12">
        <f t="shared" si="11"/>
        <v>0</v>
      </c>
      <c r="G22" s="14">
        <f t="shared" si="12"/>
        <v>0.888888888888889</v>
      </c>
      <c r="H22" s="13">
        <f t="shared" si="13"/>
        <v>4.444444444444445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5</v>
      </c>
      <c r="AB22" s="10">
        <v>5</v>
      </c>
      <c r="AC22" s="10">
        <v>5</v>
      </c>
      <c r="AD22" s="10">
        <v>5</v>
      </c>
      <c r="AE22" s="10">
        <v>5</v>
      </c>
      <c r="AF22" s="10">
        <v>5</v>
      </c>
      <c r="AG22" s="10">
        <v>5</v>
      </c>
      <c r="AH22" s="10">
        <v>5</v>
      </c>
      <c r="AI22" s="10">
        <v>5</v>
      </c>
      <c r="AJ22" s="10">
        <v>5</v>
      </c>
      <c r="AK22" s="10">
        <v>5</v>
      </c>
      <c r="AL22" s="10">
        <v>5</v>
      </c>
      <c r="AM22" s="10">
        <v>5</v>
      </c>
      <c r="AN22" s="10">
        <v>5</v>
      </c>
      <c r="AO22" s="10">
        <v>5</v>
      </c>
      <c r="AP22" s="10">
        <v>5</v>
      </c>
      <c r="AQ22" s="10">
        <v>5</v>
      </c>
      <c r="AR22" s="10">
        <v>5</v>
      </c>
      <c r="AS22" s="10">
        <v>5</v>
      </c>
      <c r="AT22" s="10">
        <v>5</v>
      </c>
      <c r="AU22" s="10">
        <v>5</v>
      </c>
      <c r="AV22" s="10">
        <v>5</v>
      </c>
      <c r="AW22" s="10">
        <v>5</v>
      </c>
      <c r="AX22" s="10">
        <v>5</v>
      </c>
      <c r="AY22" s="10">
        <v>5</v>
      </c>
      <c r="AZ22" s="10">
        <v>5</v>
      </c>
      <c r="BA22" s="10">
        <v>5</v>
      </c>
      <c r="BB22" s="10">
        <v>5</v>
      </c>
      <c r="BC22" s="10">
        <v>5</v>
      </c>
      <c r="BD22" s="10">
        <v>5</v>
      </c>
      <c r="BE22" s="10">
        <v>5</v>
      </c>
      <c r="BF22" s="10">
        <v>5</v>
      </c>
      <c r="BG22" s="10">
        <v>5</v>
      </c>
      <c r="BH22" s="10">
        <v>5</v>
      </c>
      <c r="BI22" s="10">
        <v>5</v>
      </c>
      <c r="BJ22" s="10">
        <v>5</v>
      </c>
      <c r="BK22" s="10">
        <v>5</v>
      </c>
      <c r="BL22" s="10">
        <v>4</v>
      </c>
      <c r="BM22" s="10">
        <v>4</v>
      </c>
      <c r="BN22" s="10">
        <v>4</v>
      </c>
      <c r="BO22" s="10">
        <v>4</v>
      </c>
      <c r="BP22" s="10">
        <v>4</v>
      </c>
      <c r="BQ22" s="10">
        <v>4</v>
      </c>
      <c r="BR22" s="10">
        <v>4</v>
      </c>
      <c r="BS22" s="10">
        <v>4</v>
      </c>
      <c r="BT22" s="10">
        <v>4</v>
      </c>
      <c r="BU22" s="10">
        <v>4</v>
      </c>
      <c r="BV22" s="10">
        <v>4</v>
      </c>
      <c r="BW22" s="10">
        <v>4</v>
      </c>
      <c r="BX22" s="10">
        <v>4</v>
      </c>
      <c r="BY22" s="10">
        <v>4</v>
      </c>
      <c r="BZ22" s="10">
        <v>4</v>
      </c>
      <c r="CA22" s="10">
        <v>4</v>
      </c>
      <c r="CB22" s="10">
        <v>4</v>
      </c>
      <c r="CC22" s="10">
        <v>4</v>
      </c>
      <c r="CD22" s="10">
        <v>4</v>
      </c>
      <c r="CE22" s="10">
        <v>4</v>
      </c>
      <c r="CF22" s="10">
        <v>4</v>
      </c>
      <c r="CG22" s="10">
        <v>4</v>
      </c>
      <c r="CH22" s="10">
        <v>4</v>
      </c>
      <c r="CI22" s="10">
        <v>4</v>
      </c>
      <c r="CJ22" s="10">
        <v>4</v>
      </c>
      <c r="CK22" s="10">
        <v>4</v>
      </c>
      <c r="CL22" s="10">
        <v>4</v>
      </c>
      <c r="CM22" s="10">
        <v>4</v>
      </c>
      <c r="CN22" s="10">
        <v>4</v>
      </c>
      <c r="CO22" s="10">
        <v>4</v>
      </c>
      <c r="CP22" s="10">
        <v>4</v>
      </c>
      <c r="CQ22" s="10">
        <v>4</v>
      </c>
      <c r="CR22" s="10">
        <v>3</v>
      </c>
      <c r="CS22" s="10">
        <v>3</v>
      </c>
      <c r="CT22" s="10">
        <v>3</v>
      </c>
      <c r="CU22" s="10">
        <v>3</v>
      </c>
      <c r="CV22" s="10">
        <v>3</v>
      </c>
      <c r="CW22" s="10">
        <v>3</v>
      </c>
      <c r="CX22" s="10">
        <v>3</v>
      </c>
      <c r="CY22" s="10">
        <v>3</v>
      </c>
      <c r="CZ22" s="10">
        <v>4</v>
      </c>
      <c r="DA22" s="10">
        <v>4</v>
      </c>
      <c r="DB22" s="10">
        <v>4</v>
      </c>
      <c r="DC22" s="10">
        <v>4</v>
      </c>
      <c r="DD22" s="10">
        <v>4</v>
      </c>
      <c r="DE22" s="10">
        <v>4</v>
      </c>
      <c r="DF22" s="10">
        <v>4</v>
      </c>
      <c r="DG22" s="10">
        <v>4</v>
      </c>
      <c r="DH22" s="10">
        <v>4</v>
      </c>
      <c r="DI22" s="10">
        <v>4</v>
      </c>
      <c r="DJ22" s="10">
        <v>4</v>
      </c>
      <c r="DK22" s="10">
        <v>4</v>
      </c>
      <c r="DL22" s="10">
        <v>5</v>
      </c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54</v>
      </c>
      <c r="C23" s="12">
        <f t="shared" si="8"/>
        <v>44</v>
      </c>
      <c r="D23" s="12">
        <f t="shared" si="9"/>
        <v>10</v>
      </c>
      <c r="E23" s="12">
        <f t="shared" si="10"/>
        <v>0</v>
      </c>
      <c r="F23" s="12">
        <f t="shared" si="11"/>
        <v>0</v>
      </c>
      <c r="G23" s="14">
        <f t="shared" si="12"/>
        <v>0.8814814814814815</v>
      </c>
      <c r="H23" s="13">
        <f t="shared" si="13"/>
        <v>4.407407407407407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5</v>
      </c>
      <c r="AB23" s="10">
        <v>5</v>
      </c>
      <c r="AC23" s="10">
        <v>5</v>
      </c>
      <c r="AD23" s="10">
        <v>5</v>
      </c>
      <c r="AE23" s="10">
        <v>5</v>
      </c>
      <c r="AF23" s="10">
        <v>5</v>
      </c>
      <c r="AG23" s="10">
        <v>5</v>
      </c>
      <c r="AH23" s="10">
        <v>5</v>
      </c>
      <c r="AI23" s="10">
        <v>5</v>
      </c>
      <c r="AJ23" s="10">
        <v>5</v>
      </c>
      <c r="AK23" s="10">
        <v>5</v>
      </c>
      <c r="AL23" s="10">
        <v>5</v>
      </c>
      <c r="AM23" s="10">
        <v>5</v>
      </c>
      <c r="AN23" s="10">
        <v>5</v>
      </c>
      <c r="AO23" s="10">
        <v>5</v>
      </c>
      <c r="AP23" s="10">
        <v>5</v>
      </c>
      <c r="AQ23" s="10">
        <v>5</v>
      </c>
      <c r="AR23" s="10">
        <v>5</v>
      </c>
      <c r="AS23" s="10">
        <v>5</v>
      </c>
      <c r="AT23" s="10">
        <v>5</v>
      </c>
      <c r="AU23" s="10">
        <v>5</v>
      </c>
      <c r="AV23" s="10">
        <v>5</v>
      </c>
      <c r="AW23" s="10">
        <v>5</v>
      </c>
      <c r="AX23" s="10">
        <v>5</v>
      </c>
      <c r="AY23" s="10">
        <v>5</v>
      </c>
      <c r="AZ23" s="10">
        <v>5</v>
      </c>
      <c r="BA23" s="10">
        <v>5</v>
      </c>
      <c r="BB23" s="10">
        <v>5</v>
      </c>
      <c r="BC23" s="10">
        <v>5</v>
      </c>
      <c r="BD23" s="10">
        <v>5</v>
      </c>
      <c r="BE23" s="10">
        <v>5</v>
      </c>
      <c r="BF23" s="10">
        <v>4</v>
      </c>
      <c r="BG23" s="10">
        <v>4</v>
      </c>
      <c r="BH23" s="10">
        <v>4</v>
      </c>
      <c r="BI23" s="10">
        <v>4</v>
      </c>
      <c r="BJ23" s="10">
        <v>4</v>
      </c>
      <c r="BK23" s="10">
        <v>4</v>
      </c>
      <c r="BL23" s="10">
        <v>4</v>
      </c>
      <c r="BM23" s="10">
        <v>4</v>
      </c>
      <c r="BN23" s="10">
        <v>4</v>
      </c>
      <c r="BO23" s="10">
        <v>4</v>
      </c>
      <c r="BP23" s="10">
        <v>4</v>
      </c>
      <c r="BQ23" s="10">
        <v>4</v>
      </c>
      <c r="BR23" s="10">
        <v>4</v>
      </c>
      <c r="BS23" s="10">
        <v>4</v>
      </c>
      <c r="BT23" s="10">
        <v>4</v>
      </c>
      <c r="BU23" s="10">
        <v>4</v>
      </c>
      <c r="BV23" s="10">
        <v>4</v>
      </c>
      <c r="BW23" s="10">
        <v>4</v>
      </c>
      <c r="BX23" s="10">
        <v>4</v>
      </c>
      <c r="BY23" s="10">
        <v>4</v>
      </c>
      <c r="BZ23" s="10">
        <v>4</v>
      </c>
      <c r="CA23" s="10">
        <v>4</v>
      </c>
      <c r="CB23" s="10">
        <v>4</v>
      </c>
      <c r="CC23" s="10">
        <v>4</v>
      </c>
      <c r="CD23" s="10">
        <v>4</v>
      </c>
      <c r="CE23" s="10">
        <v>4</v>
      </c>
      <c r="CF23" s="10">
        <v>4</v>
      </c>
      <c r="CG23" s="10">
        <v>4</v>
      </c>
      <c r="CH23" s="10">
        <v>4</v>
      </c>
      <c r="CI23" s="10">
        <v>4</v>
      </c>
      <c r="CJ23" s="10">
        <v>4</v>
      </c>
      <c r="CK23" s="10">
        <v>4</v>
      </c>
      <c r="CL23" s="10">
        <v>4</v>
      </c>
      <c r="CM23" s="10">
        <v>4</v>
      </c>
      <c r="CN23" s="10">
        <v>4</v>
      </c>
      <c r="CO23" s="10">
        <v>4</v>
      </c>
      <c r="CP23" s="10">
        <v>4</v>
      </c>
      <c r="CQ23" s="10">
        <v>4</v>
      </c>
      <c r="CR23" s="10">
        <v>4</v>
      </c>
      <c r="CS23" s="10">
        <v>3</v>
      </c>
      <c r="CT23" s="10">
        <v>3</v>
      </c>
      <c r="CU23" s="10">
        <v>3</v>
      </c>
      <c r="CV23" s="10">
        <v>3</v>
      </c>
      <c r="CW23" s="10">
        <v>3</v>
      </c>
      <c r="CX23" s="10">
        <v>3</v>
      </c>
      <c r="CY23" s="10">
        <v>5</v>
      </c>
      <c r="CZ23" s="10">
        <v>5</v>
      </c>
      <c r="DA23" s="10">
        <v>5</v>
      </c>
      <c r="DB23" s="10">
        <v>5</v>
      </c>
      <c r="DC23" s="10">
        <v>5</v>
      </c>
      <c r="DD23" s="10">
        <v>4</v>
      </c>
      <c r="DE23" s="10">
        <v>4</v>
      </c>
      <c r="DF23" s="10">
        <v>4</v>
      </c>
      <c r="DG23" s="10">
        <v>4</v>
      </c>
      <c r="DH23" s="10">
        <v>4</v>
      </c>
      <c r="DI23" s="10">
        <v>3</v>
      </c>
      <c r="DJ23" s="10">
        <v>3</v>
      </c>
      <c r="DK23" s="10">
        <v>3</v>
      </c>
      <c r="DL23" s="10">
        <v>3</v>
      </c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60</v>
      </c>
      <c r="C24" s="12">
        <f t="shared" si="8"/>
        <v>40</v>
      </c>
      <c r="D24" s="12">
        <f t="shared" si="9"/>
        <v>8</v>
      </c>
      <c r="E24" s="12">
        <f t="shared" si="10"/>
        <v>0</v>
      </c>
      <c r="F24" s="12">
        <f t="shared" si="11"/>
        <v>0</v>
      </c>
      <c r="G24" s="14">
        <f t="shared" si="12"/>
        <v>0.8962962962962964</v>
      </c>
      <c r="H24" s="13">
        <f t="shared" si="13"/>
        <v>4.481481481481482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5</v>
      </c>
      <c r="AB24" s="10">
        <v>5</v>
      </c>
      <c r="AC24" s="10">
        <v>5</v>
      </c>
      <c r="AD24" s="10">
        <v>5</v>
      </c>
      <c r="AE24" s="10">
        <v>5</v>
      </c>
      <c r="AF24" s="10">
        <v>5</v>
      </c>
      <c r="AG24" s="10">
        <v>5</v>
      </c>
      <c r="AH24" s="10">
        <v>5</v>
      </c>
      <c r="AI24" s="10">
        <v>5</v>
      </c>
      <c r="AJ24" s="10">
        <v>5</v>
      </c>
      <c r="AK24" s="10">
        <v>5</v>
      </c>
      <c r="AL24" s="10">
        <v>5</v>
      </c>
      <c r="AM24" s="10">
        <v>5</v>
      </c>
      <c r="AN24" s="10">
        <v>5</v>
      </c>
      <c r="AO24" s="10">
        <v>5</v>
      </c>
      <c r="AP24" s="10">
        <v>5</v>
      </c>
      <c r="AQ24" s="10">
        <v>5</v>
      </c>
      <c r="AR24" s="10">
        <v>5</v>
      </c>
      <c r="AS24" s="10">
        <v>5</v>
      </c>
      <c r="AT24" s="10">
        <v>5</v>
      </c>
      <c r="AU24" s="10">
        <v>5</v>
      </c>
      <c r="AV24" s="10">
        <v>5</v>
      </c>
      <c r="AW24" s="10">
        <v>5</v>
      </c>
      <c r="AX24" s="10">
        <v>5</v>
      </c>
      <c r="AY24" s="10">
        <v>5</v>
      </c>
      <c r="AZ24" s="10">
        <v>5</v>
      </c>
      <c r="BA24" s="10">
        <v>5</v>
      </c>
      <c r="BB24" s="10">
        <v>5</v>
      </c>
      <c r="BC24" s="10">
        <v>5</v>
      </c>
      <c r="BD24" s="10">
        <v>5</v>
      </c>
      <c r="BE24" s="10">
        <v>5</v>
      </c>
      <c r="BF24" s="10">
        <v>5</v>
      </c>
      <c r="BG24" s="10">
        <v>5</v>
      </c>
      <c r="BH24" s="10">
        <v>4</v>
      </c>
      <c r="BI24" s="10">
        <v>4</v>
      </c>
      <c r="BJ24" s="10">
        <v>4</v>
      </c>
      <c r="BK24" s="10">
        <v>4</v>
      </c>
      <c r="BL24" s="10">
        <v>4</v>
      </c>
      <c r="BM24" s="10">
        <v>4</v>
      </c>
      <c r="BN24" s="10">
        <v>4</v>
      </c>
      <c r="BO24" s="10">
        <v>4</v>
      </c>
      <c r="BP24" s="10">
        <v>4</v>
      </c>
      <c r="BQ24" s="10">
        <v>4</v>
      </c>
      <c r="BR24" s="10">
        <v>4</v>
      </c>
      <c r="BS24" s="10">
        <v>4</v>
      </c>
      <c r="BT24" s="10">
        <v>4</v>
      </c>
      <c r="BU24" s="10">
        <v>4</v>
      </c>
      <c r="BV24" s="10">
        <v>4</v>
      </c>
      <c r="BW24" s="10">
        <v>4</v>
      </c>
      <c r="BX24" s="10">
        <v>4</v>
      </c>
      <c r="BY24" s="10">
        <v>4</v>
      </c>
      <c r="BZ24" s="10">
        <v>4</v>
      </c>
      <c r="CA24" s="10">
        <v>4</v>
      </c>
      <c r="CB24" s="10">
        <v>4</v>
      </c>
      <c r="CC24" s="10">
        <v>4</v>
      </c>
      <c r="CD24" s="10">
        <v>4</v>
      </c>
      <c r="CE24" s="10">
        <v>4</v>
      </c>
      <c r="CF24" s="10">
        <v>4</v>
      </c>
      <c r="CG24" s="10">
        <v>4</v>
      </c>
      <c r="CH24" s="10">
        <v>4</v>
      </c>
      <c r="CI24" s="10">
        <v>4</v>
      </c>
      <c r="CJ24" s="10">
        <v>4</v>
      </c>
      <c r="CK24" s="10">
        <v>4</v>
      </c>
      <c r="CL24" s="10">
        <v>4</v>
      </c>
      <c r="CM24" s="10">
        <v>4</v>
      </c>
      <c r="CN24" s="10">
        <v>4</v>
      </c>
      <c r="CO24" s="10">
        <v>4</v>
      </c>
      <c r="CP24" s="10">
        <v>4</v>
      </c>
      <c r="CQ24" s="10">
        <v>4</v>
      </c>
      <c r="CR24" s="10">
        <v>4</v>
      </c>
      <c r="CS24" s="10">
        <v>4</v>
      </c>
      <c r="CT24" s="10">
        <v>4</v>
      </c>
      <c r="CU24" s="10">
        <v>4</v>
      </c>
      <c r="CV24" s="10">
        <v>3</v>
      </c>
      <c r="CW24" s="10">
        <v>3</v>
      </c>
      <c r="CX24" s="10">
        <v>3</v>
      </c>
      <c r="CY24" s="10">
        <v>5</v>
      </c>
      <c r="CZ24" s="10">
        <v>5</v>
      </c>
      <c r="DA24" s="10">
        <v>5</v>
      </c>
      <c r="DB24" s="10">
        <v>5</v>
      </c>
      <c r="DC24" s="10">
        <v>5</v>
      </c>
      <c r="DD24" s="10">
        <v>5</v>
      </c>
      <c r="DE24" s="10">
        <v>5</v>
      </c>
      <c r="DF24" s="10">
        <v>5</v>
      </c>
      <c r="DG24" s="10">
        <v>5</v>
      </c>
      <c r="DH24" s="10">
        <v>3</v>
      </c>
      <c r="DI24" s="10">
        <v>3</v>
      </c>
      <c r="DJ24" s="10">
        <v>3</v>
      </c>
      <c r="DK24" s="10">
        <v>3</v>
      </c>
      <c r="DL24" s="10">
        <v>3</v>
      </c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53</v>
      </c>
      <c r="C25" s="12">
        <f t="shared" si="8"/>
        <v>46</v>
      </c>
      <c r="D25" s="12">
        <f t="shared" si="9"/>
        <v>9</v>
      </c>
      <c r="E25" s="12">
        <f t="shared" si="10"/>
        <v>0</v>
      </c>
      <c r="F25" s="12">
        <f t="shared" si="11"/>
        <v>0</v>
      </c>
      <c r="G25" s="14">
        <f t="shared" si="12"/>
        <v>0.8814814814814815</v>
      </c>
      <c r="H25" s="13">
        <f t="shared" si="13"/>
        <v>4.407407407407407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5</v>
      </c>
      <c r="AC25" s="10">
        <v>5</v>
      </c>
      <c r="AD25" s="10">
        <v>5</v>
      </c>
      <c r="AE25" s="10">
        <v>5</v>
      </c>
      <c r="AF25" s="10">
        <v>5</v>
      </c>
      <c r="AG25" s="10">
        <v>5</v>
      </c>
      <c r="AH25" s="10">
        <v>5</v>
      </c>
      <c r="AI25" s="10">
        <v>5</v>
      </c>
      <c r="AJ25" s="10">
        <v>5</v>
      </c>
      <c r="AK25" s="10">
        <v>5</v>
      </c>
      <c r="AL25" s="10">
        <v>5</v>
      </c>
      <c r="AM25" s="10">
        <v>5</v>
      </c>
      <c r="AN25" s="10">
        <v>5</v>
      </c>
      <c r="AO25" s="10">
        <v>5</v>
      </c>
      <c r="AP25" s="10">
        <v>5</v>
      </c>
      <c r="AQ25" s="10">
        <v>5</v>
      </c>
      <c r="AR25" s="10">
        <v>5</v>
      </c>
      <c r="AS25" s="10">
        <v>5</v>
      </c>
      <c r="AT25" s="10">
        <v>5</v>
      </c>
      <c r="AU25" s="10">
        <v>5</v>
      </c>
      <c r="AV25" s="10">
        <v>5</v>
      </c>
      <c r="AW25" s="10">
        <v>5</v>
      </c>
      <c r="AX25" s="10">
        <v>5</v>
      </c>
      <c r="AY25" s="10">
        <v>5</v>
      </c>
      <c r="AZ25" s="10">
        <v>5</v>
      </c>
      <c r="BA25" s="10">
        <v>5</v>
      </c>
      <c r="BB25" s="10">
        <v>5</v>
      </c>
      <c r="BC25" s="10">
        <v>5</v>
      </c>
      <c r="BD25" s="10">
        <v>5</v>
      </c>
      <c r="BE25" s="10">
        <v>4</v>
      </c>
      <c r="BF25" s="10">
        <v>4</v>
      </c>
      <c r="BG25" s="10">
        <v>4</v>
      </c>
      <c r="BH25" s="10">
        <v>4</v>
      </c>
      <c r="BI25" s="10">
        <v>4</v>
      </c>
      <c r="BJ25" s="10">
        <v>4</v>
      </c>
      <c r="BK25" s="10">
        <v>4</v>
      </c>
      <c r="BL25" s="10">
        <v>4</v>
      </c>
      <c r="BM25" s="10">
        <v>4</v>
      </c>
      <c r="BN25" s="10">
        <v>4</v>
      </c>
      <c r="BO25" s="10">
        <v>4</v>
      </c>
      <c r="BP25" s="10">
        <v>4</v>
      </c>
      <c r="BQ25" s="10">
        <v>4</v>
      </c>
      <c r="BR25" s="10">
        <v>4</v>
      </c>
      <c r="BS25" s="10">
        <v>4</v>
      </c>
      <c r="BT25" s="10">
        <v>4</v>
      </c>
      <c r="BU25" s="10">
        <v>4</v>
      </c>
      <c r="BV25" s="10">
        <v>4</v>
      </c>
      <c r="BW25" s="10">
        <v>4</v>
      </c>
      <c r="BX25" s="10">
        <v>4</v>
      </c>
      <c r="BY25" s="10">
        <v>4</v>
      </c>
      <c r="BZ25" s="10">
        <v>4</v>
      </c>
      <c r="CA25" s="10">
        <v>4</v>
      </c>
      <c r="CB25" s="10">
        <v>4</v>
      </c>
      <c r="CC25" s="10">
        <v>4</v>
      </c>
      <c r="CD25" s="10">
        <v>4</v>
      </c>
      <c r="CE25" s="10">
        <v>4</v>
      </c>
      <c r="CF25" s="10">
        <v>4</v>
      </c>
      <c r="CG25" s="10">
        <v>4</v>
      </c>
      <c r="CH25" s="10">
        <v>4</v>
      </c>
      <c r="CI25" s="10">
        <v>4</v>
      </c>
      <c r="CJ25" s="10">
        <v>4</v>
      </c>
      <c r="CK25" s="10">
        <v>4</v>
      </c>
      <c r="CL25" s="10">
        <v>4</v>
      </c>
      <c r="CM25" s="10">
        <v>3</v>
      </c>
      <c r="CN25" s="10">
        <v>3</v>
      </c>
      <c r="CO25" s="10">
        <v>3</v>
      </c>
      <c r="CP25" s="10">
        <v>3</v>
      </c>
      <c r="CQ25" s="10">
        <v>3</v>
      </c>
      <c r="CR25" s="10">
        <v>3</v>
      </c>
      <c r="CS25" s="10">
        <v>3</v>
      </c>
      <c r="CT25" s="10">
        <v>3</v>
      </c>
      <c r="CU25" s="10">
        <v>3</v>
      </c>
      <c r="CV25" s="10">
        <v>4</v>
      </c>
      <c r="CW25" s="10">
        <v>4</v>
      </c>
      <c r="CX25" s="10">
        <v>4</v>
      </c>
      <c r="CY25" s="10">
        <v>5</v>
      </c>
      <c r="CZ25" s="10">
        <v>5</v>
      </c>
      <c r="DA25" s="10">
        <v>5</v>
      </c>
      <c r="DB25" s="10">
        <v>5</v>
      </c>
      <c r="DC25" s="10">
        <v>5</v>
      </c>
      <c r="DD25" s="10">
        <v>4</v>
      </c>
      <c r="DE25" s="10">
        <v>4</v>
      </c>
      <c r="DF25" s="10">
        <v>4</v>
      </c>
      <c r="DG25" s="10">
        <v>4</v>
      </c>
      <c r="DH25" s="10">
        <v>4</v>
      </c>
      <c r="DI25" s="10">
        <v>4</v>
      </c>
      <c r="DJ25" s="10">
        <v>4</v>
      </c>
      <c r="DK25" s="10">
        <v>4</v>
      </c>
      <c r="DL25" s="10">
        <v>4</v>
      </c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0.893287037037037</v>
      </c>
      <c r="H26" s="13">
        <f>SUM(H18:H25)/8</f>
        <v>4.466435185185185</v>
      </c>
      <c r="BX26" s="10"/>
    </row>
    <row r="27" ht="16.5">
      <c r="A27" t="s">
        <v>127</v>
      </c>
    </row>
    <row r="28" ht="16.5">
      <c r="A28" t="s">
        <v>52</v>
      </c>
    </row>
    <row r="29" ht="16.5">
      <c r="A29" t="s">
        <v>128</v>
      </c>
    </row>
    <row r="30" ht="16.5">
      <c r="A30" t="s">
        <v>129</v>
      </c>
    </row>
    <row r="31" ht="16.5">
      <c r="A31" t="s">
        <v>37</v>
      </c>
    </row>
    <row r="32" ht="16.5">
      <c r="A32" t="s">
        <v>42</v>
      </c>
    </row>
    <row r="33" ht="16.5">
      <c r="A33" t="s">
        <v>126</v>
      </c>
    </row>
    <row r="34" ht="16.5">
      <c r="A34" t="s">
        <v>40</v>
      </c>
    </row>
    <row r="35" ht="16.5">
      <c r="A35" t="s">
        <v>123</v>
      </c>
    </row>
    <row r="36" ht="16.5">
      <c r="A36" t="s">
        <v>125</v>
      </c>
    </row>
    <row r="37" ht="16.5">
      <c r="A37" t="s">
        <v>41</v>
      </c>
    </row>
    <row r="38" ht="16.5">
      <c r="A38" t="s">
        <v>33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E28"/>
  <sheetViews>
    <sheetView zoomScaleSheetLayoutView="75" workbookViewId="0" topLeftCell="A1">
      <pane xSplit="8" ySplit="4" topLeftCell="I5" activePane="bottomRight" state="frozen"/>
      <selection pane="bottomRight" activeCell="Y29" sqref="Y29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52" width="2.75390625" style="10" customWidth="1"/>
    <col min="53" max="60" width="4.625" style="10" customWidth="1"/>
    <col min="61" max="126" width="4.625" style="0" customWidth="1"/>
    <col min="127" max="203" width="4.625" style="10" customWidth="1"/>
  </cols>
  <sheetData>
    <row r="1" spans="1:8" ht="37.5" customHeight="1">
      <c r="A1" s="7" t="s">
        <v>50</v>
      </c>
      <c r="B1" s="11" t="s">
        <v>35</v>
      </c>
      <c r="C1" s="11"/>
      <c r="D1" s="11"/>
      <c r="E1" s="11"/>
      <c r="F1" s="11"/>
      <c r="G1" s="11"/>
      <c r="H1" s="11"/>
    </row>
    <row r="2" spans="1:213" ht="16.5" customHeight="1">
      <c r="A2" s="7"/>
      <c r="B2" s="11"/>
      <c r="C2" s="11"/>
      <c r="D2" s="11"/>
      <c r="E2" s="11"/>
      <c r="F2" s="11"/>
      <c r="G2" s="11"/>
      <c r="BI2" s="10"/>
      <c r="BJ2" s="10"/>
      <c r="BK2" s="10"/>
      <c r="BL2" s="10"/>
      <c r="BM2" s="10"/>
      <c r="BN2" s="10"/>
      <c r="BO2" s="10"/>
      <c r="BP2" s="10"/>
      <c r="BQ2" s="10"/>
      <c r="BR2" s="10"/>
      <c r="DW2"/>
      <c r="DX2"/>
      <c r="DY2"/>
      <c r="DZ2"/>
      <c r="EA2"/>
      <c r="EB2"/>
      <c r="EC2"/>
      <c r="ED2"/>
      <c r="EE2"/>
      <c r="EF2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:213" ht="16.5" customHeight="1">
      <c r="A3" s="48" t="s">
        <v>75</v>
      </c>
      <c r="B3" s="11"/>
      <c r="C3" s="11"/>
      <c r="D3" s="11"/>
      <c r="E3" s="11"/>
      <c r="F3" s="11"/>
      <c r="G3" s="11"/>
      <c r="BI3" s="10"/>
      <c r="BJ3" s="10"/>
      <c r="BK3" s="10"/>
      <c r="BL3" s="10"/>
      <c r="BM3" s="10"/>
      <c r="BN3" s="10"/>
      <c r="BO3" s="10"/>
      <c r="BP3" s="10"/>
      <c r="BQ3" s="10"/>
      <c r="BR3" s="10"/>
      <c r="DW3"/>
      <c r="DX3"/>
      <c r="DY3"/>
      <c r="DZ3"/>
      <c r="EA3"/>
      <c r="EB3"/>
      <c r="EC3"/>
      <c r="ED3"/>
      <c r="EE3"/>
      <c r="EF3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25</v>
      </c>
    </row>
    <row r="5" spans="1:213" ht="16.5">
      <c r="A5" t="s">
        <v>119</v>
      </c>
      <c r="B5" s="12">
        <f aca="true" t="shared" si="0" ref="B5:B12">COUNTIF(I5:ZY5,5)</f>
        <v>18</v>
      </c>
      <c r="C5" s="12">
        <f aca="true" t="shared" si="1" ref="C5:C12">COUNTIF(I5:ZY5,4)</f>
        <v>5</v>
      </c>
      <c r="D5" s="12">
        <f aca="true" t="shared" si="2" ref="D5:D12">COUNTIF(I5:ZY5,3)</f>
        <v>2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0.9279999999999999</v>
      </c>
      <c r="H5" s="13">
        <f>((B5*5)+(C5*4)+(D5*3)+(E5*2)+(F5*1))/SUM(B5:F5)</f>
        <v>4.64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4</v>
      </c>
      <c r="AB5" s="10">
        <v>4</v>
      </c>
      <c r="AC5" s="10">
        <v>4</v>
      </c>
      <c r="AD5" s="10">
        <v>4</v>
      </c>
      <c r="AE5" s="10">
        <v>4</v>
      </c>
      <c r="AF5" s="10">
        <v>3</v>
      </c>
      <c r="AG5" s="10">
        <v>3</v>
      </c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1:213" ht="16.5">
      <c r="A6" t="s">
        <v>28</v>
      </c>
      <c r="B6" s="12">
        <f t="shared" si="0"/>
        <v>18</v>
      </c>
      <c r="C6" s="12">
        <f t="shared" si="1"/>
        <v>7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0.944</v>
      </c>
      <c r="H6" s="13">
        <f aca="true" t="shared" si="6" ref="H6:H12">((B6*5)+(C6*4)+(D6*3)+(E6*2)+(F6*1))/SUM(B6:F6)</f>
        <v>4.72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4</v>
      </c>
      <c r="AB6" s="10">
        <v>4</v>
      </c>
      <c r="AC6" s="10">
        <v>4</v>
      </c>
      <c r="AD6" s="10">
        <v>4</v>
      </c>
      <c r="AE6" s="10">
        <v>4</v>
      </c>
      <c r="AF6" s="10">
        <v>4</v>
      </c>
      <c r="AG6" s="10">
        <v>4</v>
      </c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13" ht="16.5">
      <c r="A7" t="s">
        <v>63</v>
      </c>
      <c r="B7" s="12">
        <f t="shared" si="0"/>
        <v>17</v>
      </c>
      <c r="C7" s="12">
        <f t="shared" si="1"/>
        <v>7</v>
      </c>
      <c r="D7" s="12">
        <f t="shared" si="2"/>
        <v>1</v>
      </c>
      <c r="E7" s="12">
        <f t="shared" si="3"/>
        <v>0</v>
      </c>
      <c r="F7" s="12">
        <f t="shared" si="4"/>
        <v>0</v>
      </c>
      <c r="G7" s="14">
        <f t="shared" si="5"/>
        <v>0.9279999999999999</v>
      </c>
      <c r="H7" s="13">
        <f t="shared" si="6"/>
        <v>4.64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4</v>
      </c>
      <c r="AA7" s="10">
        <v>4</v>
      </c>
      <c r="AB7" s="10">
        <v>4</v>
      </c>
      <c r="AC7" s="10">
        <v>4</v>
      </c>
      <c r="AD7" s="10">
        <v>4</v>
      </c>
      <c r="AE7" s="10">
        <v>4</v>
      </c>
      <c r="AF7" s="10">
        <v>4</v>
      </c>
      <c r="AG7" s="10">
        <v>3</v>
      </c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GV7" s="10"/>
      <c r="GW7" s="10"/>
      <c r="GX7" s="10"/>
      <c r="GY7" s="10"/>
      <c r="GZ7" s="10"/>
      <c r="HA7" s="10"/>
      <c r="HB7" s="10"/>
      <c r="HC7" s="10"/>
      <c r="HD7" s="10"/>
      <c r="HE7" s="10"/>
    </row>
    <row r="8" spans="1:213" ht="16.5">
      <c r="A8" t="s">
        <v>34</v>
      </c>
      <c r="B8" s="12">
        <f t="shared" si="0"/>
        <v>17</v>
      </c>
      <c r="C8" s="12">
        <f t="shared" si="1"/>
        <v>8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0.9359999999999999</v>
      </c>
      <c r="H8" s="13">
        <f t="shared" si="6"/>
        <v>4.68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4</v>
      </c>
      <c r="AA8" s="10">
        <v>4</v>
      </c>
      <c r="AB8" s="10">
        <v>4</v>
      </c>
      <c r="AC8" s="10">
        <v>4</v>
      </c>
      <c r="AD8" s="10">
        <v>4</v>
      </c>
      <c r="AE8" s="10">
        <v>4</v>
      </c>
      <c r="AF8" s="10">
        <v>4</v>
      </c>
      <c r="AG8" s="10">
        <v>4</v>
      </c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GV8" s="10"/>
      <c r="GW8" s="10"/>
      <c r="GX8" s="10"/>
      <c r="GY8" s="10"/>
      <c r="GZ8" s="10"/>
      <c r="HA8" s="10"/>
      <c r="HB8" s="10"/>
      <c r="HC8" s="10"/>
      <c r="HD8" s="10"/>
      <c r="HE8" s="10"/>
    </row>
    <row r="9" spans="1:213" ht="16.5">
      <c r="A9" t="s">
        <v>26</v>
      </c>
      <c r="B9" s="12">
        <f t="shared" si="0"/>
        <v>17</v>
      </c>
      <c r="C9" s="12">
        <f t="shared" si="1"/>
        <v>8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0.9359999999999999</v>
      </c>
      <c r="H9" s="13">
        <f t="shared" si="6"/>
        <v>4.68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4</v>
      </c>
      <c r="AA9" s="10">
        <v>4</v>
      </c>
      <c r="AB9" s="10">
        <v>4</v>
      </c>
      <c r="AC9" s="10">
        <v>4</v>
      </c>
      <c r="AD9" s="10">
        <v>4</v>
      </c>
      <c r="AE9" s="10">
        <v>4</v>
      </c>
      <c r="AF9" s="10">
        <v>4</v>
      </c>
      <c r="AG9" s="10">
        <v>4</v>
      </c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GV9" s="10"/>
      <c r="GW9" s="10"/>
      <c r="GX9" s="10"/>
      <c r="GY9" s="10"/>
      <c r="GZ9" s="10"/>
      <c r="HA9" s="10"/>
      <c r="HB9" s="10"/>
      <c r="HC9" s="10"/>
      <c r="HD9" s="10"/>
      <c r="HE9" s="10"/>
    </row>
    <row r="10" spans="1:213" ht="16.5">
      <c r="A10" t="s">
        <v>39</v>
      </c>
      <c r="B10" s="12">
        <f t="shared" si="0"/>
        <v>16</v>
      </c>
      <c r="C10" s="12">
        <f t="shared" si="1"/>
        <v>9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0.9279999999999999</v>
      </c>
      <c r="H10" s="13">
        <f t="shared" si="6"/>
        <v>4.64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4</v>
      </c>
      <c r="Z10" s="10">
        <v>4</v>
      </c>
      <c r="AA10" s="10">
        <v>4</v>
      </c>
      <c r="AB10" s="10">
        <v>4</v>
      </c>
      <c r="AC10" s="10">
        <v>4</v>
      </c>
      <c r="AD10" s="10">
        <v>4</v>
      </c>
      <c r="AE10" s="10">
        <v>4</v>
      </c>
      <c r="AF10" s="10">
        <v>4</v>
      </c>
      <c r="AG10" s="10">
        <v>4</v>
      </c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</row>
    <row r="11" spans="1:213" ht="16.5">
      <c r="A11" t="s">
        <v>29</v>
      </c>
      <c r="B11" s="12">
        <f t="shared" si="0"/>
        <v>19</v>
      </c>
      <c r="C11" s="12">
        <f t="shared" si="1"/>
        <v>6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0.952</v>
      </c>
      <c r="H11" s="13">
        <f t="shared" si="6"/>
        <v>4.76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4</v>
      </c>
      <c r="AC11" s="10">
        <v>4</v>
      </c>
      <c r="AD11" s="10">
        <v>4</v>
      </c>
      <c r="AE11" s="10">
        <v>4</v>
      </c>
      <c r="AF11" s="10">
        <v>4</v>
      </c>
      <c r="AG11" s="10">
        <v>4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</row>
    <row r="12" spans="1:213" ht="16.5">
      <c r="A12" t="s">
        <v>8</v>
      </c>
      <c r="B12" s="12">
        <f t="shared" si="0"/>
        <v>16</v>
      </c>
      <c r="C12" s="12">
        <f t="shared" si="1"/>
        <v>6</v>
      </c>
      <c r="D12" s="12">
        <f t="shared" si="2"/>
        <v>2</v>
      </c>
      <c r="E12" s="12">
        <f t="shared" si="3"/>
        <v>0</v>
      </c>
      <c r="F12" s="12">
        <f t="shared" si="4"/>
        <v>1</v>
      </c>
      <c r="G12" s="14">
        <f t="shared" si="5"/>
        <v>0.8880000000000001</v>
      </c>
      <c r="H12" s="13">
        <f t="shared" si="6"/>
        <v>4.44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1</v>
      </c>
      <c r="Z12" s="10">
        <v>4</v>
      </c>
      <c r="AA12" s="10">
        <v>4</v>
      </c>
      <c r="AB12" s="10">
        <v>4</v>
      </c>
      <c r="AC12" s="10">
        <v>4</v>
      </c>
      <c r="AD12" s="10">
        <v>4</v>
      </c>
      <c r="AE12" s="10">
        <v>4</v>
      </c>
      <c r="AF12" s="10">
        <v>3</v>
      </c>
      <c r="AG12" s="10">
        <v>3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</row>
    <row r="13" spans="1:213" ht="17.8">
      <c r="A13" s="9" t="s">
        <v>73</v>
      </c>
      <c r="B13" s="12"/>
      <c r="C13" s="12"/>
      <c r="D13" s="12"/>
      <c r="E13" s="12"/>
      <c r="F13" s="12"/>
      <c r="G13" s="14">
        <f t="shared" si="5"/>
        <v>0.9299999999999999</v>
      </c>
      <c r="H13" s="13">
        <f>SUM(H5:H12)/8</f>
        <v>4.6499999999999995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X13" s="10"/>
      <c r="DW13"/>
      <c r="DX13"/>
      <c r="DY13"/>
      <c r="DZ13"/>
      <c r="EA13"/>
      <c r="EB13"/>
      <c r="EC13"/>
      <c r="ED13"/>
      <c r="EE13"/>
      <c r="EF13"/>
      <c r="GV13" s="10"/>
      <c r="GW13" s="10"/>
      <c r="GX13" s="10"/>
      <c r="GY13" s="10"/>
      <c r="GZ13" s="10"/>
      <c r="HA13" s="10"/>
      <c r="HB13" s="10"/>
      <c r="HC13" s="10"/>
      <c r="HD13" s="10"/>
      <c r="HE13" s="10"/>
    </row>
    <row r="14" spans="61:213" ht="16.5"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DW14"/>
      <c r="DX14"/>
      <c r="DY14"/>
      <c r="DZ14"/>
      <c r="EA14"/>
      <c r="EB14"/>
      <c r="EC14"/>
      <c r="ED14"/>
      <c r="EE14"/>
      <c r="EF14"/>
      <c r="GV14" s="10"/>
      <c r="GW14" s="10"/>
      <c r="GX14" s="10"/>
      <c r="GY14" s="10"/>
      <c r="GZ14" s="10"/>
      <c r="HA14" s="10"/>
      <c r="HB14" s="10"/>
      <c r="HC14" s="10"/>
      <c r="HD14" s="10"/>
      <c r="HE14" s="10"/>
    </row>
    <row r="15" spans="61:213" ht="16.5"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DW15"/>
      <c r="DX15"/>
      <c r="DY15"/>
      <c r="DZ15"/>
      <c r="EA15"/>
      <c r="EB15"/>
      <c r="EC15"/>
      <c r="ED15"/>
      <c r="EE15"/>
      <c r="EF15"/>
      <c r="GV15" s="10"/>
      <c r="GW15" s="10"/>
      <c r="GX15" s="10"/>
      <c r="GY15" s="10"/>
      <c r="GZ15" s="10"/>
      <c r="HA15" s="10"/>
      <c r="HB15" s="10"/>
      <c r="HC15" s="10"/>
      <c r="HD15" s="10"/>
      <c r="HE15" s="10"/>
    </row>
    <row r="16" spans="1:213" ht="17.8">
      <c r="A16" s="48" t="s">
        <v>68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DW16"/>
      <c r="DX16"/>
      <c r="DY16"/>
      <c r="DZ16"/>
      <c r="EA16"/>
      <c r="EB16"/>
      <c r="EC16"/>
      <c r="ED16"/>
      <c r="EE16"/>
      <c r="EF16"/>
      <c r="GV16" s="10"/>
      <c r="GW16" s="10"/>
      <c r="GX16" s="10"/>
      <c r="GY16" s="10"/>
      <c r="GZ16" s="10"/>
      <c r="HA16" s="10"/>
      <c r="HB16" s="10"/>
      <c r="HC16" s="10"/>
      <c r="HD16" s="10"/>
      <c r="HE16" s="10"/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25</v>
      </c>
    </row>
    <row r="18" spans="1:213" ht="16.5">
      <c r="A18" t="s">
        <v>119</v>
      </c>
      <c r="B18" s="12">
        <f aca="true" t="shared" si="7" ref="B18:B25">COUNTIF(I18:ZY18,5)</f>
        <v>17</v>
      </c>
      <c r="C18" s="12">
        <f aca="true" t="shared" si="8" ref="C18:C25">COUNTIF(I18:ZY18,4)</f>
        <v>6</v>
      </c>
      <c r="D18" s="12">
        <f aca="true" t="shared" si="9" ref="D18:D25">COUNTIF(I18:ZY18,3)</f>
        <v>2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0.9199999999999999</v>
      </c>
      <c r="H18" s="13">
        <f>((B18*5)+(C18*4)+(D18*3)+(E18*2)+(F18*1))/SUM(B18:F18)</f>
        <v>4.6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4</v>
      </c>
      <c r="Z18" s="10">
        <v>4</v>
      </c>
      <c r="AA18" s="10">
        <v>5</v>
      </c>
      <c r="AB18" s="10">
        <v>4</v>
      </c>
      <c r="AC18" s="10">
        <v>4</v>
      </c>
      <c r="AD18" s="10">
        <v>4</v>
      </c>
      <c r="AE18" s="10">
        <v>4</v>
      </c>
      <c r="AF18" s="10">
        <v>3</v>
      </c>
      <c r="AG18" s="10">
        <v>3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6.5">
      <c r="A19" t="s">
        <v>28</v>
      </c>
      <c r="B19" s="12">
        <f t="shared" si="7"/>
        <v>16</v>
      </c>
      <c r="C19" s="12">
        <f t="shared" si="8"/>
        <v>8</v>
      </c>
      <c r="D19" s="12">
        <f t="shared" si="9"/>
        <v>1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0.9199999999999999</v>
      </c>
      <c r="H19" s="13">
        <f aca="true" t="shared" si="13" ref="H19:H25">((B19*5)+(C19*4)+(D19*3)+(E19*2)+(F19*1))/SUM(B19:F19)</f>
        <v>4.6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4</v>
      </c>
      <c r="Z19" s="10">
        <v>4</v>
      </c>
      <c r="AA19" s="10">
        <v>4</v>
      </c>
      <c r="AB19" s="10">
        <v>4</v>
      </c>
      <c r="AC19" s="10">
        <v>4</v>
      </c>
      <c r="AD19" s="10">
        <v>4</v>
      </c>
      <c r="AE19" s="10">
        <v>4</v>
      </c>
      <c r="AF19" s="10">
        <v>4</v>
      </c>
      <c r="AG19" s="10">
        <v>3</v>
      </c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</row>
    <row r="20" spans="1:213" ht="16.5">
      <c r="A20" t="s">
        <v>63</v>
      </c>
      <c r="B20" s="12">
        <f t="shared" si="7"/>
        <v>16</v>
      </c>
      <c r="C20" s="12">
        <f t="shared" si="8"/>
        <v>8</v>
      </c>
      <c r="D20" s="12">
        <f t="shared" si="9"/>
        <v>1</v>
      </c>
      <c r="E20" s="12">
        <f t="shared" si="10"/>
        <v>0</v>
      </c>
      <c r="F20" s="12">
        <f t="shared" si="11"/>
        <v>0</v>
      </c>
      <c r="G20" s="14">
        <f t="shared" si="12"/>
        <v>0.9199999999999999</v>
      </c>
      <c r="H20" s="13">
        <f t="shared" si="13"/>
        <v>4.6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4</v>
      </c>
      <c r="Z20" s="10">
        <v>4</v>
      </c>
      <c r="AA20" s="10">
        <v>4</v>
      </c>
      <c r="AB20" s="10">
        <v>4</v>
      </c>
      <c r="AC20" s="10">
        <v>4</v>
      </c>
      <c r="AD20" s="10">
        <v>4</v>
      </c>
      <c r="AE20" s="10">
        <v>4</v>
      </c>
      <c r="AF20" s="10">
        <v>4</v>
      </c>
      <c r="AG20" s="10">
        <v>3</v>
      </c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</row>
    <row r="21" spans="1:213" ht="16.5">
      <c r="A21" t="s">
        <v>34</v>
      </c>
      <c r="B21" s="12">
        <f t="shared" si="7"/>
        <v>16</v>
      </c>
      <c r="C21" s="12">
        <f t="shared" si="8"/>
        <v>8</v>
      </c>
      <c r="D21" s="12">
        <f t="shared" si="9"/>
        <v>1</v>
      </c>
      <c r="E21" s="12">
        <f t="shared" si="10"/>
        <v>0</v>
      </c>
      <c r="F21" s="12">
        <f t="shared" si="11"/>
        <v>0</v>
      </c>
      <c r="G21" s="14">
        <f t="shared" si="12"/>
        <v>0.9199999999999999</v>
      </c>
      <c r="H21" s="13">
        <f t="shared" si="13"/>
        <v>4.6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4</v>
      </c>
      <c r="Z21" s="10">
        <v>4</v>
      </c>
      <c r="AA21" s="10">
        <v>4</v>
      </c>
      <c r="AB21" s="10">
        <v>4</v>
      </c>
      <c r="AC21" s="10">
        <v>4</v>
      </c>
      <c r="AD21" s="10">
        <v>4</v>
      </c>
      <c r="AE21" s="10">
        <v>4</v>
      </c>
      <c r="AF21" s="10">
        <v>4</v>
      </c>
      <c r="AG21" s="10">
        <v>3</v>
      </c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</row>
    <row r="22" spans="1:213" ht="16.5">
      <c r="A22" t="s">
        <v>26</v>
      </c>
      <c r="B22" s="12">
        <f t="shared" si="7"/>
        <v>15</v>
      </c>
      <c r="C22" s="12">
        <f t="shared" si="8"/>
        <v>6</v>
      </c>
      <c r="D22" s="12">
        <f t="shared" si="9"/>
        <v>4</v>
      </c>
      <c r="E22" s="12">
        <f t="shared" si="10"/>
        <v>0</v>
      </c>
      <c r="F22" s="12">
        <f t="shared" si="11"/>
        <v>0</v>
      </c>
      <c r="G22" s="14">
        <f t="shared" si="12"/>
        <v>0.8880000000000001</v>
      </c>
      <c r="H22" s="13">
        <f t="shared" si="13"/>
        <v>4.44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5</v>
      </c>
      <c r="X22" s="10">
        <v>4</v>
      </c>
      <c r="Y22" s="10">
        <v>4</v>
      </c>
      <c r="Z22" s="10">
        <v>4</v>
      </c>
      <c r="AA22" s="10">
        <v>4</v>
      </c>
      <c r="AB22" s="10">
        <v>4</v>
      </c>
      <c r="AC22" s="10">
        <v>4</v>
      </c>
      <c r="AD22" s="10">
        <v>3</v>
      </c>
      <c r="AE22" s="10">
        <v>3</v>
      </c>
      <c r="AF22" s="10">
        <v>3</v>
      </c>
      <c r="AG22" s="10">
        <v>3</v>
      </c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</row>
    <row r="23" spans="1:213" ht="16.5">
      <c r="A23" t="s">
        <v>39</v>
      </c>
      <c r="B23" s="12">
        <f t="shared" si="7"/>
        <v>15</v>
      </c>
      <c r="C23" s="12">
        <f t="shared" si="8"/>
        <v>9</v>
      </c>
      <c r="D23" s="12">
        <f t="shared" si="9"/>
        <v>1</v>
      </c>
      <c r="E23" s="12">
        <f t="shared" si="10"/>
        <v>0</v>
      </c>
      <c r="F23" s="12">
        <f t="shared" si="11"/>
        <v>0</v>
      </c>
      <c r="G23" s="14">
        <f t="shared" si="12"/>
        <v>0.9119999999999999</v>
      </c>
      <c r="H23" s="13">
        <f t="shared" si="13"/>
        <v>4.56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5</v>
      </c>
      <c r="X23" s="10">
        <v>4</v>
      </c>
      <c r="Y23" s="10">
        <v>4</v>
      </c>
      <c r="Z23" s="10">
        <v>4</v>
      </c>
      <c r="AA23" s="10">
        <v>4</v>
      </c>
      <c r="AB23" s="10">
        <v>4</v>
      </c>
      <c r="AC23" s="10">
        <v>4</v>
      </c>
      <c r="AD23" s="10">
        <v>4</v>
      </c>
      <c r="AE23" s="10">
        <v>4</v>
      </c>
      <c r="AF23" s="10">
        <v>4</v>
      </c>
      <c r="AG23" s="10">
        <v>3</v>
      </c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</row>
    <row r="24" spans="1:213" ht="16.5">
      <c r="A24" t="s">
        <v>29</v>
      </c>
      <c r="B24" s="12">
        <f t="shared" si="7"/>
        <v>17</v>
      </c>
      <c r="C24" s="12">
        <f t="shared" si="8"/>
        <v>7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0.9279999999999999</v>
      </c>
      <c r="H24" s="13">
        <f t="shared" si="13"/>
        <v>4.64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4</v>
      </c>
      <c r="AA24" s="10">
        <v>4</v>
      </c>
      <c r="AB24" s="10">
        <v>4</v>
      </c>
      <c r="AC24" s="10">
        <v>4</v>
      </c>
      <c r="AD24" s="10">
        <v>4</v>
      </c>
      <c r="AE24" s="10">
        <v>4</v>
      </c>
      <c r="AF24" s="10">
        <v>4</v>
      </c>
      <c r="AG24" s="10">
        <v>3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</row>
    <row r="25" spans="1:213" ht="16.5">
      <c r="A25" t="s">
        <v>8</v>
      </c>
      <c r="B25" s="12">
        <f t="shared" si="7"/>
        <v>16</v>
      </c>
      <c r="C25" s="12">
        <f t="shared" si="8"/>
        <v>7</v>
      </c>
      <c r="D25" s="12">
        <f t="shared" si="9"/>
        <v>2</v>
      </c>
      <c r="E25" s="12">
        <f t="shared" si="10"/>
        <v>0</v>
      </c>
      <c r="F25" s="12">
        <f t="shared" si="11"/>
        <v>0</v>
      </c>
      <c r="G25" s="14">
        <f t="shared" si="12"/>
        <v>0.9119999999999999</v>
      </c>
      <c r="H25" s="13">
        <f t="shared" si="13"/>
        <v>4.56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4</v>
      </c>
      <c r="Z25" s="10">
        <v>3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3</v>
      </c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</row>
    <row r="26" spans="1:213" ht="17.8">
      <c r="A26" s="9" t="s">
        <v>73</v>
      </c>
      <c r="B26" s="12"/>
      <c r="C26" s="12"/>
      <c r="D26" s="12"/>
      <c r="E26" s="12"/>
      <c r="F26" s="12"/>
      <c r="G26" s="14">
        <f t="shared" si="12"/>
        <v>0.915</v>
      </c>
      <c r="H26" s="13">
        <f>SUM(H18:H25)/8</f>
        <v>4.575</v>
      </c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X26" s="10"/>
      <c r="DW26"/>
      <c r="DX26"/>
      <c r="DY26"/>
      <c r="DZ26"/>
      <c r="EA26"/>
      <c r="EB26"/>
      <c r="EC26"/>
      <c r="ED26"/>
      <c r="EE26"/>
      <c r="EF26"/>
      <c r="GV26" s="10"/>
      <c r="GW26" s="10"/>
      <c r="GX26" s="10"/>
      <c r="GY26" s="10"/>
      <c r="GZ26" s="10"/>
      <c r="HA26" s="10"/>
      <c r="HB26" s="10"/>
      <c r="HC26" s="10"/>
      <c r="HD26" s="10"/>
      <c r="HE26" s="10"/>
    </row>
    <row r="27" ht="16.5">
      <c r="A27" t="s">
        <v>77</v>
      </c>
    </row>
    <row r="28" ht="16.5">
      <c r="A28" t="s">
        <v>27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7"/>
  <sheetViews>
    <sheetView zoomScaleSheetLayoutView="75" workbookViewId="0" topLeftCell="A1">
      <pane xSplit="8" ySplit="4" topLeftCell="I5" activePane="bottomRight" state="frozen"/>
      <selection pane="bottomRight" activeCell="A28" sqref="A28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51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9</v>
      </c>
    </row>
    <row r="5" spans="1:136" ht="16.5">
      <c r="A5" t="s">
        <v>119</v>
      </c>
      <c r="B5" s="12">
        <f aca="true" t="shared" si="0" ref="B5:B12">COUNTIF(I5:ZY5,5)</f>
        <v>8</v>
      </c>
      <c r="C5" s="12">
        <f aca="true" t="shared" si="1" ref="C5:C12">COUNTIF(I5:ZY5,4)</f>
        <v>1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0.9777777777777779</v>
      </c>
      <c r="H5" s="13">
        <f>((B5*5)+(C5*4)+(D5*3)+(E5*2)+(F5*1))/SUM(B5:F5)</f>
        <v>4.888888888888889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4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6</v>
      </c>
      <c r="C6" s="12">
        <f t="shared" si="1"/>
        <v>3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0.9333333333333333</v>
      </c>
      <c r="H6" s="13">
        <f aca="true" t="shared" si="6" ref="H6:H12">((B6*5)+(C6*4)+(D6*3)+(E6*2)+(F6*1))/SUM(B6:F6)</f>
        <v>4.666666666666667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4</v>
      </c>
      <c r="P6" s="10">
        <v>4</v>
      </c>
      <c r="Q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6</v>
      </c>
      <c r="C7" s="12">
        <f t="shared" si="1"/>
        <v>3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0.9333333333333333</v>
      </c>
      <c r="H7" s="13">
        <f t="shared" si="6"/>
        <v>4.666666666666667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4</v>
      </c>
      <c r="P7" s="10">
        <v>4</v>
      </c>
      <c r="Q7" s="10">
        <v>4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7</v>
      </c>
      <c r="C8" s="12">
        <f t="shared" si="1"/>
        <v>1</v>
      </c>
      <c r="D8" s="12">
        <f t="shared" si="2"/>
        <v>1</v>
      </c>
      <c r="E8" s="12">
        <f t="shared" si="3"/>
        <v>0</v>
      </c>
      <c r="F8" s="12">
        <f t="shared" si="4"/>
        <v>0</v>
      </c>
      <c r="G8" s="14">
        <f t="shared" si="5"/>
        <v>0.9333333333333333</v>
      </c>
      <c r="H8" s="13">
        <f t="shared" si="6"/>
        <v>4.666666666666667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3</v>
      </c>
      <c r="Q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7</v>
      </c>
      <c r="C9" s="12">
        <f t="shared" si="1"/>
        <v>2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0.9555555555555555</v>
      </c>
      <c r="H9" s="13">
        <f t="shared" si="6"/>
        <v>4.777777777777778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4</v>
      </c>
      <c r="Q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6</v>
      </c>
      <c r="C10" s="12">
        <f t="shared" si="1"/>
        <v>3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0.9333333333333333</v>
      </c>
      <c r="H10" s="13">
        <f t="shared" si="6"/>
        <v>4.666666666666667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4</v>
      </c>
      <c r="P10" s="10">
        <v>4</v>
      </c>
      <c r="Q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7</v>
      </c>
      <c r="C11" s="12">
        <f t="shared" si="1"/>
        <v>1</v>
      </c>
      <c r="D11" s="12">
        <f t="shared" si="2"/>
        <v>1</v>
      </c>
      <c r="E11" s="12">
        <f t="shared" si="3"/>
        <v>0</v>
      </c>
      <c r="F11" s="12">
        <f t="shared" si="4"/>
        <v>0</v>
      </c>
      <c r="G11" s="14">
        <f t="shared" si="5"/>
        <v>0.9333333333333333</v>
      </c>
      <c r="H11" s="13">
        <f t="shared" si="6"/>
        <v>4.666666666666667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3</v>
      </c>
      <c r="Q11" s="10">
        <v>4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6</v>
      </c>
      <c r="C12" s="12">
        <f t="shared" si="1"/>
        <v>3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0.9333333333333333</v>
      </c>
      <c r="H12" s="13">
        <f t="shared" si="6"/>
        <v>4.666666666666667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4</v>
      </c>
      <c r="P12" s="10">
        <v>4</v>
      </c>
      <c r="Q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0.9416666666666668</v>
      </c>
      <c r="H13" s="13">
        <f>SUM(H5:H12)/8</f>
        <v>4.708333333333334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9</v>
      </c>
    </row>
    <row r="18" spans="1:136" ht="16.5">
      <c r="A18" t="s">
        <v>119</v>
      </c>
      <c r="B18" s="12">
        <f aca="true" t="shared" si="7" ref="B18:B25">COUNTIF(I18:ZY18,5)</f>
        <v>8</v>
      </c>
      <c r="C18" s="12">
        <f aca="true" t="shared" si="8" ref="C18:C25">COUNTIF(I18:ZY18,4)</f>
        <v>1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0.9777777777777779</v>
      </c>
      <c r="H18" s="13">
        <f>((B18*5)+(C18*4)+(D18*3)+(E18*2)+(F18*1))/SUM(B18:F18)</f>
        <v>4.888888888888889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6</v>
      </c>
      <c r="C19" s="12">
        <f t="shared" si="8"/>
        <v>3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0.9333333333333333</v>
      </c>
      <c r="H19" s="13">
        <f aca="true" t="shared" si="13" ref="H19:H25">((B19*5)+(C19*4)+(D19*3)+(E19*2)+(F19*1))/SUM(B19:F19)</f>
        <v>4.666666666666667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4</v>
      </c>
      <c r="P19" s="10">
        <v>4</v>
      </c>
      <c r="Q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7</v>
      </c>
      <c r="C20" s="12">
        <f t="shared" si="8"/>
        <v>2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0.9555555555555555</v>
      </c>
      <c r="H20" s="13">
        <f t="shared" si="13"/>
        <v>4.777777777777778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4</v>
      </c>
      <c r="Q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7</v>
      </c>
      <c r="C21" s="12">
        <f t="shared" si="8"/>
        <v>1</v>
      </c>
      <c r="D21" s="12">
        <f t="shared" si="9"/>
        <v>1</v>
      </c>
      <c r="E21" s="12">
        <f t="shared" si="10"/>
        <v>0</v>
      </c>
      <c r="F21" s="12">
        <f t="shared" si="11"/>
        <v>0</v>
      </c>
      <c r="G21" s="14">
        <f t="shared" si="12"/>
        <v>0.9333333333333333</v>
      </c>
      <c r="H21" s="13">
        <f t="shared" si="13"/>
        <v>4.666666666666667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3</v>
      </c>
      <c r="Q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7</v>
      </c>
      <c r="C22" s="12">
        <f t="shared" si="8"/>
        <v>2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0.9555555555555555</v>
      </c>
      <c r="H22" s="13">
        <f t="shared" si="13"/>
        <v>4.777777777777778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4</v>
      </c>
      <c r="Q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6</v>
      </c>
      <c r="C23" s="12">
        <f t="shared" si="8"/>
        <v>3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0.9333333333333333</v>
      </c>
      <c r="H23" s="13">
        <f t="shared" si="13"/>
        <v>4.666666666666667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4</v>
      </c>
      <c r="P23" s="10">
        <v>4</v>
      </c>
      <c r="Q23" s="10">
        <v>4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7</v>
      </c>
      <c r="C24" s="12">
        <f t="shared" si="8"/>
        <v>1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0.9333333333333333</v>
      </c>
      <c r="H24" s="13">
        <f t="shared" si="13"/>
        <v>4.666666666666667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3</v>
      </c>
      <c r="Q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7</v>
      </c>
      <c r="C25" s="12">
        <f t="shared" si="8"/>
        <v>2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0.9555555555555555</v>
      </c>
      <c r="H25" s="13">
        <f t="shared" si="13"/>
        <v>4.777777777777778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4</v>
      </c>
      <c r="Q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0.9472222222222223</v>
      </c>
      <c r="H26" s="13">
        <f>SUM(H18:H25)/8</f>
        <v>4.736111111111112</v>
      </c>
      <c r="BX26" s="10"/>
    </row>
    <row r="27" ht="16.5">
      <c r="A27" t="s">
        <v>85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1"/>
  <sheetViews>
    <sheetView zoomScaleSheetLayoutView="75" workbookViewId="0" topLeftCell="A1">
      <pane xSplit="8" ySplit="4" topLeftCell="I5" activePane="bottomRight" state="frozen"/>
      <selection pane="bottomRight" activeCell="A27" sqref="A27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28" width="2.75390625" style="10" customWidth="1"/>
    <col min="2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45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COUNTA(I6:AAE6)</f>
        <v>7</v>
      </c>
    </row>
    <row r="5" spans="1:136" ht="16.5">
      <c r="A5" t="s">
        <v>119</v>
      </c>
      <c r="B5" s="12">
        <f aca="true" t="shared" si="0" ref="B5:B12">COUNTIF(I5:ZY5,5)</f>
        <v>5</v>
      </c>
      <c r="C5" s="12">
        <f aca="true" t="shared" si="1" ref="C5:C12">COUNTIF(I5:ZY5,4)</f>
        <v>1</v>
      </c>
      <c r="D5" s="12">
        <f aca="true" t="shared" si="2" ref="D5:D12">COUNTIF(I5:ZY5,3)</f>
        <v>0</v>
      </c>
      <c r="E5" s="12">
        <f aca="true" t="shared" si="3" ref="E5:E12">COUNTIF(I5:ZY5,2)</f>
        <v>0</v>
      </c>
      <c r="F5" s="12">
        <f aca="true" t="shared" si="4" ref="F5:F12">COUNTIF(I5:ZY5,1)</f>
        <v>1</v>
      </c>
      <c r="G5" s="14">
        <f>H5/5</f>
        <v>0.8571428571428571</v>
      </c>
      <c r="H5" s="13">
        <f>((B5*5)+(C5*4)+(D5*3)+(E5*2)+(F5*1))/SUM(B5:F5)</f>
        <v>4.285714285714286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4</v>
      </c>
      <c r="O5" s="10">
        <v>1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5</v>
      </c>
      <c r="C6" s="12">
        <f t="shared" si="1"/>
        <v>2</v>
      </c>
      <c r="D6" s="12">
        <f t="shared" si="2"/>
        <v>0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0.9428571428571428</v>
      </c>
      <c r="H6" s="13">
        <f aca="true" t="shared" si="6" ref="H6:H12">((B6*5)+(C6*4)+(D6*3)+(E6*2)+(F6*1))/SUM(B6:F6)</f>
        <v>4.714285714285714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4</v>
      </c>
      <c r="O6" s="10">
        <v>4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5</v>
      </c>
      <c r="C7" s="12">
        <f t="shared" si="1"/>
        <v>1</v>
      </c>
      <c r="D7" s="12">
        <f t="shared" si="2"/>
        <v>0</v>
      </c>
      <c r="E7" s="12">
        <f t="shared" si="3"/>
        <v>0</v>
      </c>
      <c r="F7" s="12">
        <f t="shared" si="4"/>
        <v>1</v>
      </c>
      <c r="G7" s="14">
        <f t="shared" si="5"/>
        <v>0.8571428571428571</v>
      </c>
      <c r="H7" s="13">
        <f t="shared" si="6"/>
        <v>4.285714285714286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4</v>
      </c>
      <c r="O7" s="10">
        <v>1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5</v>
      </c>
      <c r="C8" s="12">
        <f t="shared" si="1"/>
        <v>1</v>
      </c>
      <c r="D8" s="12">
        <f t="shared" si="2"/>
        <v>0</v>
      </c>
      <c r="E8" s="12">
        <f t="shared" si="3"/>
        <v>1</v>
      </c>
      <c r="F8" s="12">
        <f t="shared" si="4"/>
        <v>0</v>
      </c>
      <c r="G8" s="14">
        <f t="shared" si="5"/>
        <v>0.8857142857142858</v>
      </c>
      <c r="H8" s="13">
        <f t="shared" si="6"/>
        <v>4.428571428571429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4</v>
      </c>
      <c r="O8" s="10">
        <v>2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5</v>
      </c>
      <c r="C9" s="12">
        <f t="shared" si="1"/>
        <v>1</v>
      </c>
      <c r="D9" s="12">
        <f t="shared" si="2"/>
        <v>0</v>
      </c>
      <c r="E9" s="12">
        <f t="shared" si="3"/>
        <v>1</v>
      </c>
      <c r="F9" s="12">
        <f t="shared" si="4"/>
        <v>0</v>
      </c>
      <c r="G9" s="14">
        <f t="shared" si="5"/>
        <v>0.8857142857142858</v>
      </c>
      <c r="H9" s="13">
        <f t="shared" si="6"/>
        <v>4.428571428571429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4</v>
      </c>
      <c r="O9" s="10">
        <v>2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5</v>
      </c>
      <c r="C10" s="12">
        <f t="shared" si="1"/>
        <v>1</v>
      </c>
      <c r="D10" s="12">
        <f t="shared" si="2"/>
        <v>0</v>
      </c>
      <c r="E10" s="12">
        <f t="shared" si="3"/>
        <v>1</v>
      </c>
      <c r="F10" s="12">
        <f t="shared" si="4"/>
        <v>0</v>
      </c>
      <c r="G10" s="14">
        <f t="shared" si="5"/>
        <v>0.8857142857142858</v>
      </c>
      <c r="H10" s="13">
        <f t="shared" si="6"/>
        <v>4.428571428571429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4</v>
      </c>
      <c r="O10" s="10">
        <v>2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6</v>
      </c>
      <c r="C11" s="12">
        <f t="shared" si="1"/>
        <v>1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0.9714285714285713</v>
      </c>
      <c r="H11" s="13">
        <f t="shared" si="6"/>
        <v>4.857142857142857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4</v>
      </c>
      <c r="O11" s="10">
        <v>5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5</v>
      </c>
      <c r="C12" s="12">
        <f t="shared" si="1"/>
        <v>1</v>
      </c>
      <c r="D12" s="12">
        <f t="shared" si="2"/>
        <v>0</v>
      </c>
      <c r="E12" s="12">
        <f t="shared" si="3"/>
        <v>0</v>
      </c>
      <c r="F12" s="12">
        <f t="shared" si="4"/>
        <v>1</v>
      </c>
      <c r="G12" s="14">
        <f t="shared" si="5"/>
        <v>0.8571428571428571</v>
      </c>
      <c r="H12" s="13">
        <f t="shared" si="6"/>
        <v>4.285714285714286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4</v>
      </c>
      <c r="O12" s="10">
        <v>1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0.892857142857143</v>
      </c>
      <c r="H13" s="13">
        <f>SUM(H5:H12)/8</f>
        <v>4.464285714285715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7</v>
      </c>
    </row>
    <row r="18" spans="1:136" ht="16.5">
      <c r="A18" t="s">
        <v>119</v>
      </c>
      <c r="B18" s="12">
        <f aca="true" t="shared" si="7" ref="B18:B25">COUNTIF(I18:ZY18,5)</f>
        <v>5</v>
      </c>
      <c r="C18" s="12">
        <f aca="true" t="shared" si="8" ref="C18:C25">COUNTIF(I18:ZY18,4)</f>
        <v>2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0.9428571428571428</v>
      </c>
      <c r="H18" s="13">
        <f>((B18*5)+(C18*4)+(D18*3)+(E18*2)+(F18*1))/SUM(B18:F18)</f>
        <v>4.714285714285714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4</v>
      </c>
      <c r="O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5</v>
      </c>
      <c r="C19" s="12">
        <f t="shared" si="8"/>
        <v>2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0.9428571428571428</v>
      </c>
      <c r="H19" s="13">
        <f aca="true" t="shared" si="13" ref="H19:H25">((B19*5)+(C19*4)+(D19*3)+(E19*2)+(F19*1))/SUM(B19:F19)</f>
        <v>4.714285714285714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4</v>
      </c>
      <c r="O19" s="10">
        <v>4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5</v>
      </c>
      <c r="C20" s="12">
        <f t="shared" si="8"/>
        <v>2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0.9428571428571428</v>
      </c>
      <c r="H20" s="13">
        <f t="shared" si="13"/>
        <v>4.714285714285714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4</v>
      </c>
      <c r="O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4</v>
      </c>
      <c r="C21" s="12">
        <f t="shared" si="8"/>
        <v>2</v>
      </c>
      <c r="D21" s="12">
        <f t="shared" si="9"/>
        <v>1</v>
      </c>
      <c r="E21" s="12">
        <f t="shared" si="10"/>
        <v>0</v>
      </c>
      <c r="F21" s="12">
        <f t="shared" si="11"/>
        <v>0</v>
      </c>
      <c r="G21" s="14">
        <f t="shared" si="12"/>
        <v>0.8857142857142858</v>
      </c>
      <c r="H21" s="13">
        <f t="shared" si="13"/>
        <v>4.428571428571429</v>
      </c>
      <c r="I21" s="10">
        <v>5</v>
      </c>
      <c r="J21" s="10">
        <v>5</v>
      </c>
      <c r="K21" s="10">
        <v>5</v>
      </c>
      <c r="L21" s="10">
        <v>5</v>
      </c>
      <c r="M21" s="10">
        <v>3</v>
      </c>
      <c r="N21" s="10">
        <v>4</v>
      </c>
      <c r="O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4</v>
      </c>
      <c r="C22" s="12">
        <f t="shared" si="8"/>
        <v>2</v>
      </c>
      <c r="D22" s="12">
        <f t="shared" si="9"/>
        <v>1</v>
      </c>
      <c r="E22" s="12">
        <f t="shared" si="10"/>
        <v>0</v>
      </c>
      <c r="F22" s="12">
        <f t="shared" si="11"/>
        <v>0</v>
      </c>
      <c r="G22" s="14">
        <f t="shared" si="12"/>
        <v>0.8857142857142858</v>
      </c>
      <c r="H22" s="13">
        <f t="shared" si="13"/>
        <v>4.428571428571429</v>
      </c>
      <c r="I22" s="10">
        <v>5</v>
      </c>
      <c r="J22" s="10">
        <v>5</v>
      </c>
      <c r="K22" s="10">
        <v>5</v>
      </c>
      <c r="L22" s="10">
        <v>5</v>
      </c>
      <c r="M22" s="10">
        <v>3</v>
      </c>
      <c r="N22" s="10">
        <v>4</v>
      </c>
      <c r="O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4</v>
      </c>
      <c r="C23" s="12">
        <f t="shared" si="8"/>
        <v>2</v>
      </c>
      <c r="D23" s="12">
        <f t="shared" si="9"/>
        <v>1</v>
      </c>
      <c r="E23" s="12">
        <f t="shared" si="10"/>
        <v>0</v>
      </c>
      <c r="F23" s="12">
        <f t="shared" si="11"/>
        <v>0</v>
      </c>
      <c r="G23" s="14">
        <f t="shared" si="12"/>
        <v>0.8857142857142858</v>
      </c>
      <c r="H23" s="13">
        <f t="shared" si="13"/>
        <v>4.428571428571429</v>
      </c>
      <c r="I23" s="10">
        <v>5</v>
      </c>
      <c r="J23" s="10">
        <v>5</v>
      </c>
      <c r="K23" s="10">
        <v>5</v>
      </c>
      <c r="L23" s="10">
        <v>5</v>
      </c>
      <c r="M23" s="10">
        <v>3</v>
      </c>
      <c r="N23" s="10">
        <v>4</v>
      </c>
      <c r="O23" s="10">
        <v>4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4</v>
      </c>
      <c r="C24" s="12">
        <f t="shared" si="8"/>
        <v>2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0.8857142857142858</v>
      </c>
      <c r="H24" s="13">
        <f t="shared" si="13"/>
        <v>4.428571428571429</v>
      </c>
      <c r="I24" s="10">
        <v>5</v>
      </c>
      <c r="J24" s="10">
        <v>5</v>
      </c>
      <c r="K24" s="10">
        <v>5</v>
      </c>
      <c r="L24" s="10">
        <v>5</v>
      </c>
      <c r="M24" s="10">
        <v>3</v>
      </c>
      <c r="N24" s="10">
        <v>4</v>
      </c>
      <c r="O24" s="10">
        <v>4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4</v>
      </c>
      <c r="C25" s="12">
        <f t="shared" si="8"/>
        <v>3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0.9142857142857143</v>
      </c>
      <c r="H25" s="13">
        <f t="shared" si="13"/>
        <v>4.571428571428571</v>
      </c>
      <c r="I25" s="10">
        <v>5</v>
      </c>
      <c r="J25" s="10">
        <v>5</v>
      </c>
      <c r="K25" s="10">
        <v>5</v>
      </c>
      <c r="L25" s="10">
        <v>5</v>
      </c>
      <c r="M25" s="10">
        <v>4</v>
      </c>
      <c r="N25" s="10">
        <v>4</v>
      </c>
      <c r="O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0.9107142857142858</v>
      </c>
      <c r="H26" s="13">
        <f>SUM(H18:H25)/8</f>
        <v>4.553571428571429</v>
      </c>
      <c r="BX26" s="10"/>
    </row>
    <row r="27" ht="16.5">
      <c r="A27" t="s">
        <v>92</v>
      </c>
    </row>
    <row r="31" ht="16.5">
      <c r="A31" s="47"/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27"/>
  <sheetViews>
    <sheetView zoomScaleSheetLayoutView="75" workbookViewId="0" topLeftCell="A1">
      <pane xSplit="8" ySplit="4" topLeftCell="I5" activePane="bottomRight" state="frozen"/>
      <selection pane="bottomRight" activeCell="A31" sqref="A31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28" width="2.75390625" style="10" customWidth="1"/>
    <col min="29" max="70" width="4.625" style="10" customWidth="1"/>
    <col min="71" max="136" width="4.625" style="0" customWidth="1"/>
    <col min="137" max="213" width="4.625" style="10" customWidth="1"/>
  </cols>
  <sheetData>
    <row r="1" spans="1:7" ht="37.5" customHeight="1">
      <c r="A1" s="7" t="s">
        <v>10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27</v>
      </c>
    </row>
    <row r="5" spans="1:136" ht="16.5">
      <c r="A5" t="s">
        <v>119</v>
      </c>
      <c r="B5" s="12">
        <f aca="true" t="shared" si="0" ref="B5:B12">COUNTIF(I5:ZY5,5)</f>
        <v>21</v>
      </c>
      <c r="C5" s="12">
        <f aca="true" t="shared" si="1" ref="C5:C12">COUNTIF(I5:ZY5,4)</f>
        <v>5</v>
      </c>
      <c r="D5" s="12">
        <f aca="true" t="shared" si="2" ref="D5:D12">COUNTIF(I5:ZY5,3)</f>
        <v>1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0.9481481481481481</v>
      </c>
      <c r="H5" s="13">
        <f>((B5*5)+(C5*4)+(D5*3)+(E5*2)+(F5*1))/SUM(B5:F5)</f>
        <v>4.7407407407407405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4</v>
      </c>
      <c r="AE5" s="10">
        <v>4</v>
      </c>
      <c r="AF5" s="10">
        <v>4</v>
      </c>
      <c r="AG5" s="10">
        <v>4</v>
      </c>
      <c r="AH5" s="10">
        <v>4</v>
      </c>
      <c r="AI5" s="10">
        <v>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22</v>
      </c>
      <c r="C6" s="12">
        <f t="shared" si="1"/>
        <v>4</v>
      </c>
      <c r="D6" s="12">
        <f t="shared" si="2"/>
        <v>1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0.9555555555555555</v>
      </c>
      <c r="H6" s="13">
        <f aca="true" t="shared" si="6" ref="H6:H12">((B6*5)+(C6*4)+(D6*3)+(E6*2)+(F6*1))/SUM(B6:F6)</f>
        <v>4.777777777777778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4</v>
      </c>
      <c r="AF6" s="10">
        <v>4</v>
      </c>
      <c r="AG6" s="10">
        <v>4</v>
      </c>
      <c r="AH6" s="10">
        <v>4</v>
      </c>
      <c r="AI6" s="10">
        <v>3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19</v>
      </c>
      <c r="C7" s="12">
        <f t="shared" si="1"/>
        <v>8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0.9407407407407407</v>
      </c>
      <c r="H7" s="13">
        <f t="shared" si="6"/>
        <v>4.703703703703703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4</v>
      </c>
      <c r="AB7" s="10">
        <v>4</v>
      </c>
      <c r="AC7" s="10">
        <v>4</v>
      </c>
      <c r="AD7" s="10">
        <v>4</v>
      </c>
      <c r="AE7" s="10">
        <v>4</v>
      </c>
      <c r="AF7" s="10">
        <v>4</v>
      </c>
      <c r="AG7" s="10">
        <v>4</v>
      </c>
      <c r="AH7" s="10">
        <v>4</v>
      </c>
      <c r="AI7" s="10">
        <v>5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18</v>
      </c>
      <c r="C8" s="12">
        <f t="shared" si="1"/>
        <v>9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0.9333333333333333</v>
      </c>
      <c r="H8" s="13">
        <f t="shared" si="6"/>
        <v>4.666666666666667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4</v>
      </c>
      <c r="AB8" s="10">
        <v>4</v>
      </c>
      <c r="AC8" s="10">
        <v>4</v>
      </c>
      <c r="AD8" s="10">
        <v>4</v>
      </c>
      <c r="AE8" s="10">
        <v>4</v>
      </c>
      <c r="AF8" s="10">
        <v>4</v>
      </c>
      <c r="AG8" s="10">
        <v>4</v>
      </c>
      <c r="AH8" s="10">
        <v>4</v>
      </c>
      <c r="AI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21</v>
      </c>
      <c r="C9" s="12">
        <f t="shared" si="1"/>
        <v>6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0.9555555555555555</v>
      </c>
      <c r="H9" s="13">
        <f t="shared" si="6"/>
        <v>4.777777777777778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4</v>
      </c>
      <c r="AE9" s="10">
        <v>4</v>
      </c>
      <c r="AF9" s="10">
        <v>4</v>
      </c>
      <c r="AG9" s="10">
        <v>4</v>
      </c>
      <c r="AH9" s="10">
        <v>4</v>
      </c>
      <c r="AI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20</v>
      </c>
      <c r="C10" s="12">
        <f t="shared" si="1"/>
        <v>7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0.9481481481481481</v>
      </c>
      <c r="H10" s="13">
        <f t="shared" si="6"/>
        <v>4.7407407407407405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4</v>
      </c>
      <c r="AC10" s="10">
        <v>4</v>
      </c>
      <c r="AD10" s="10">
        <v>4</v>
      </c>
      <c r="AE10" s="10">
        <v>4</v>
      </c>
      <c r="AF10" s="10">
        <v>4</v>
      </c>
      <c r="AG10" s="10">
        <v>4</v>
      </c>
      <c r="AH10" s="10">
        <v>4</v>
      </c>
      <c r="AI10" s="10">
        <v>5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19</v>
      </c>
      <c r="C11" s="12">
        <f t="shared" si="1"/>
        <v>8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0.9407407407407407</v>
      </c>
      <c r="H11" s="13">
        <f t="shared" si="6"/>
        <v>4.703703703703703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4</v>
      </c>
      <c r="AC11" s="10">
        <v>4</v>
      </c>
      <c r="AD11" s="10">
        <v>4</v>
      </c>
      <c r="AE11" s="10">
        <v>4</v>
      </c>
      <c r="AF11" s="10">
        <v>4</v>
      </c>
      <c r="AG11" s="10">
        <v>4</v>
      </c>
      <c r="AH11" s="10">
        <v>4</v>
      </c>
      <c r="AI11" s="10">
        <v>4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19</v>
      </c>
      <c r="C12" s="12">
        <f t="shared" si="1"/>
        <v>8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0.9407407407407407</v>
      </c>
      <c r="H12" s="13">
        <f t="shared" si="6"/>
        <v>4.703703703703703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4</v>
      </c>
      <c r="AC12" s="10">
        <v>4</v>
      </c>
      <c r="AD12" s="10">
        <v>4</v>
      </c>
      <c r="AE12" s="10">
        <v>4</v>
      </c>
      <c r="AF12" s="10">
        <v>4</v>
      </c>
      <c r="AG12" s="10">
        <v>4</v>
      </c>
      <c r="AH12" s="10">
        <v>4</v>
      </c>
      <c r="AI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0.9453703703703704</v>
      </c>
      <c r="H13" s="13">
        <f>SUM(H5:H12)/8</f>
        <v>4.726851851851852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27</v>
      </c>
    </row>
    <row r="18" spans="1:136" ht="16.5">
      <c r="A18" t="s">
        <v>119</v>
      </c>
      <c r="B18" s="12">
        <f aca="true" t="shared" si="7" ref="B18:B25">COUNTIF(I18:ZY18,5)</f>
        <v>20</v>
      </c>
      <c r="C18" s="12">
        <f aca="true" t="shared" si="8" ref="C18:C25">COUNTIF(I18:ZY18,4)</f>
        <v>7</v>
      </c>
      <c r="D18" s="12">
        <f aca="true" t="shared" si="9" ref="D18:D25">COUNTIF(I18:ZY18,3)</f>
        <v>0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0.9481481481481481</v>
      </c>
      <c r="H18" s="13">
        <f>((B18*5)+(C18*4)+(D18*3)+(E18*2)+(F18*1))/SUM(B18:F18)</f>
        <v>4.7407407407407405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4</v>
      </c>
      <c r="AD18" s="10">
        <v>4</v>
      </c>
      <c r="AE18" s="10">
        <v>4</v>
      </c>
      <c r="AF18" s="10">
        <v>4</v>
      </c>
      <c r="AG18" s="10">
        <v>4</v>
      </c>
      <c r="AH18" s="10">
        <v>4</v>
      </c>
      <c r="AI18" s="10">
        <v>4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21</v>
      </c>
      <c r="C19" s="12">
        <f t="shared" si="8"/>
        <v>5</v>
      </c>
      <c r="D19" s="12">
        <f t="shared" si="9"/>
        <v>1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0.9481481481481481</v>
      </c>
      <c r="H19" s="13">
        <f aca="true" t="shared" si="13" ref="H19:H25">((B19*5)+(C19*4)+(D19*3)+(E19*2)+(F19*1))/SUM(B19:F19)</f>
        <v>4.7407407407407405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5</v>
      </c>
      <c r="AD19" s="10">
        <v>4</v>
      </c>
      <c r="AE19" s="10">
        <v>4</v>
      </c>
      <c r="AF19" s="10">
        <v>4</v>
      </c>
      <c r="AG19" s="10">
        <v>4</v>
      </c>
      <c r="AH19" s="10">
        <v>4</v>
      </c>
      <c r="AI19" s="10">
        <v>3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20</v>
      </c>
      <c r="C20" s="12">
        <f t="shared" si="8"/>
        <v>7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0.9481481481481481</v>
      </c>
      <c r="H20" s="13">
        <f t="shared" si="13"/>
        <v>4.7407407407407405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4</v>
      </c>
      <c r="AD20" s="10">
        <v>4</v>
      </c>
      <c r="AE20" s="10">
        <v>4</v>
      </c>
      <c r="AF20" s="10">
        <v>4</v>
      </c>
      <c r="AG20" s="10">
        <v>4</v>
      </c>
      <c r="AH20" s="10">
        <v>4</v>
      </c>
      <c r="AI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18</v>
      </c>
      <c r="C21" s="12">
        <f t="shared" si="8"/>
        <v>8</v>
      </c>
      <c r="D21" s="12">
        <f t="shared" si="9"/>
        <v>1</v>
      </c>
      <c r="E21" s="12">
        <f t="shared" si="10"/>
        <v>0</v>
      </c>
      <c r="F21" s="12">
        <f t="shared" si="11"/>
        <v>0</v>
      </c>
      <c r="G21" s="14">
        <f t="shared" si="12"/>
        <v>0.9259259259259259</v>
      </c>
      <c r="H21" s="13">
        <f t="shared" si="13"/>
        <v>4.62962962962963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4</v>
      </c>
      <c r="AB21" s="10">
        <v>4</v>
      </c>
      <c r="AC21" s="10">
        <v>4</v>
      </c>
      <c r="AD21" s="10">
        <v>4</v>
      </c>
      <c r="AE21" s="10">
        <v>4</v>
      </c>
      <c r="AF21" s="10">
        <v>4</v>
      </c>
      <c r="AG21" s="10">
        <v>4</v>
      </c>
      <c r="AH21" s="10">
        <v>4</v>
      </c>
      <c r="AI21" s="10">
        <v>3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19</v>
      </c>
      <c r="C22" s="12">
        <f t="shared" si="8"/>
        <v>8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0.9407407407407407</v>
      </c>
      <c r="H22" s="13">
        <f t="shared" si="13"/>
        <v>4.703703703703703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5</v>
      </c>
      <c r="AB22" s="10">
        <v>4</v>
      </c>
      <c r="AC22" s="10">
        <v>4</v>
      </c>
      <c r="AD22" s="10">
        <v>4</v>
      </c>
      <c r="AE22" s="10">
        <v>4</v>
      </c>
      <c r="AF22" s="10">
        <v>4</v>
      </c>
      <c r="AG22" s="10">
        <v>4</v>
      </c>
      <c r="AH22" s="10">
        <v>4</v>
      </c>
      <c r="AI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18</v>
      </c>
      <c r="C23" s="12">
        <f t="shared" si="8"/>
        <v>8</v>
      </c>
      <c r="D23" s="12">
        <f t="shared" si="9"/>
        <v>1</v>
      </c>
      <c r="E23" s="12">
        <f t="shared" si="10"/>
        <v>0</v>
      </c>
      <c r="F23" s="12">
        <f t="shared" si="11"/>
        <v>0</v>
      </c>
      <c r="G23" s="14">
        <f t="shared" si="12"/>
        <v>0.9259259259259259</v>
      </c>
      <c r="H23" s="13">
        <f t="shared" si="13"/>
        <v>4.62962962962963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4</v>
      </c>
      <c r="AB23" s="10">
        <v>4</v>
      </c>
      <c r="AC23" s="10">
        <v>4</v>
      </c>
      <c r="AD23" s="10">
        <v>4</v>
      </c>
      <c r="AE23" s="10">
        <v>4</v>
      </c>
      <c r="AF23" s="10">
        <v>4</v>
      </c>
      <c r="AG23" s="10">
        <v>4</v>
      </c>
      <c r="AH23" s="10">
        <v>4</v>
      </c>
      <c r="AI23" s="10">
        <v>3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18</v>
      </c>
      <c r="C24" s="12">
        <f t="shared" si="8"/>
        <v>8</v>
      </c>
      <c r="D24" s="12">
        <f t="shared" si="9"/>
        <v>1</v>
      </c>
      <c r="E24" s="12">
        <f t="shared" si="10"/>
        <v>0</v>
      </c>
      <c r="F24" s="12">
        <f t="shared" si="11"/>
        <v>0</v>
      </c>
      <c r="G24" s="14">
        <f t="shared" si="12"/>
        <v>0.9259259259259259</v>
      </c>
      <c r="H24" s="13">
        <f t="shared" si="13"/>
        <v>4.62962962962963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5</v>
      </c>
      <c r="Z24" s="10">
        <v>5</v>
      </c>
      <c r="AA24" s="10">
        <v>4</v>
      </c>
      <c r="AB24" s="10">
        <v>4</v>
      </c>
      <c r="AC24" s="10">
        <v>4</v>
      </c>
      <c r="AD24" s="10">
        <v>4</v>
      </c>
      <c r="AE24" s="10">
        <v>4</v>
      </c>
      <c r="AF24" s="10">
        <v>4</v>
      </c>
      <c r="AG24" s="10">
        <v>4</v>
      </c>
      <c r="AH24" s="10">
        <v>4</v>
      </c>
      <c r="AI24" s="10">
        <v>3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19</v>
      </c>
      <c r="C25" s="12">
        <f t="shared" si="8"/>
        <v>8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0.9407407407407407</v>
      </c>
      <c r="H25" s="13">
        <f t="shared" si="13"/>
        <v>4.703703703703703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0.9379629629629628</v>
      </c>
      <c r="H26" s="13">
        <f>SUM(H18:H25)/8</f>
        <v>4.689814814814814</v>
      </c>
      <c r="BX26" s="10"/>
    </row>
    <row r="27" ht="16.5">
      <c r="A27" t="s">
        <v>31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F31"/>
  <sheetViews>
    <sheetView zoomScaleSheetLayoutView="75" workbookViewId="0" topLeftCell="A1">
      <pane xSplit="8" ySplit="4" topLeftCell="I5" activePane="bottomRight" state="frozen"/>
      <selection pane="bottomRight" activeCell="A29" sqref="A29"/>
    </sheetView>
  </sheetViews>
  <sheetFormatPr defaultColWidth="9.00390625" defaultRowHeight="16.5"/>
  <cols>
    <col min="1" max="1" width="77.50390625" style="0" customWidth="1"/>
    <col min="2" max="8" width="9.00390625" style="10" customWidth="1"/>
    <col min="9" max="70" width="2.75390625" style="10" customWidth="1"/>
    <col min="71" max="73" width="2.75390625" style="0" customWidth="1"/>
    <col min="74" max="136" width="4.625" style="0" customWidth="1"/>
    <col min="137" max="213" width="4.625" style="10" customWidth="1"/>
  </cols>
  <sheetData>
    <row r="1" spans="1:7" ht="37.5" customHeight="1">
      <c r="A1" s="7" t="s">
        <v>48</v>
      </c>
      <c r="B1" s="11" t="s">
        <v>35</v>
      </c>
      <c r="C1" s="11"/>
      <c r="D1" s="11"/>
      <c r="E1" s="11"/>
      <c r="F1" s="11"/>
      <c r="G1" s="11"/>
    </row>
    <row r="2" spans="1:7" ht="16.5" customHeight="1">
      <c r="A2" s="7"/>
      <c r="B2" s="11"/>
      <c r="C2" s="11"/>
      <c r="D2" s="11"/>
      <c r="E2" s="11"/>
      <c r="F2" s="11"/>
      <c r="G2" s="11"/>
    </row>
    <row r="3" spans="1:7" ht="16.5" customHeight="1">
      <c r="A3" s="48" t="s">
        <v>75</v>
      </c>
      <c r="B3" s="11"/>
      <c r="C3" s="11"/>
      <c r="D3" s="11"/>
      <c r="E3" s="11"/>
      <c r="F3" s="11"/>
      <c r="G3" s="11"/>
    </row>
    <row r="4" spans="1:9" s="8" customFormat="1" ht="16.5">
      <c r="A4" s="8" t="s">
        <v>108</v>
      </c>
      <c r="B4" s="8" t="s">
        <v>107</v>
      </c>
      <c r="C4" s="8" t="s">
        <v>74</v>
      </c>
      <c r="D4" s="8" t="s">
        <v>71</v>
      </c>
      <c r="E4" s="8" t="s">
        <v>66</v>
      </c>
      <c r="F4" s="8" t="s">
        <v>104</v>
      </c>
      <c r="G4" s="8" t="s">
        <v>65</v>
      </c>
      <c r="H4" s="8" t="s">
        <v>70</v>
      </c>
      <c r="I4" s="8">
        <f>COUNTA(I5:AAE5)</f>
        <v>29</v>
      </c>
    </row>
    <row r="5" spans="1:136" ht="16.5">
      <c r="A5" t="s">
        <v>119</v>
      </c>
      <c r="B5" s="12">
        <f aca="true" t="shared" si="0" ref="B5:B12">COUNTIF(I5:ZY5,5)</f>
        <v>25</v>
      </c>
      <c r="C5" s="12">
        <f aca="true" t="shared" si="1" ref="C5:C12">COUNTIF(I5:ZY5,4)</f>
        <v>2</v>
      </c>
      <c r="D5" s="12">
        <f aca="true" t="shared" si="2" ref="D5:D12">COUNTIF(I5:ZY5,3)</f>
        <v>2</v>
      </c>
      <c r="E5" s="12">
        <f aca="true" t="shared" si="3" ref="E5:E12">COUNTIF(I5:ZY5,2)</f>
        <v>0</v>
      </c>
      <c r="F5" s="12">
        <f aca="true" t="shared" si="4" ref="F5:F12">COUNTIF(I5:ZY5,1)</f>
        <v>0</v>
      </c>
      <c r="G5" s="14">
        <f>H5/5</f>
        <v>0.9586206896551724</v>
      </c>
      <c r="H5" s="13">
        <f>((B5*5)+(C5*4)+(D5*3)+(E5*2)+(F5*1))/SUM(B5:F5)</f>
        <v>4.793103448275862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  <c r="Y5" s="10">
        <v>5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5</v>
      </c>
      <c r="AH5" s="10">
        <v>4</v>
      </c>
      <c r="AI5" s="10">
        <v>4</v>
      </c>
      <c r="AJ5" s="10">
        <v>3</v>
      </c>
      <c r="AK5" s="10">
        <v>3</v>
      </c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16.5">
      <c r="A6" t="s">
        <v>28</v>
      </c>
      <c r="B6" s="12">
        <f t="shared" si="0"/>
        <v>25</v>
      </c>
      <c r="C6" s="12">
        <f t="shared" si="1"/>
        <v>3</v>
      </c>
      <c r="D6" s="12">
        <f t="shared" si="2"/>
        <v>1</v>
      </c>
      <c r="E6" s="12">
        <f t="shared" si="3"/>
        <v>0</v>
      </c>
      <c r="F6" s="12">
        <f t="shared" si="4"/>
        <v>0</v>
      </c>
      <c r="G6" s="14">
        <f aca="true" t="shared" si="5" ref="G6:G13">H6/5</f>
        <v>0.9655172413793103</v>
      </c>
      <c r="H6" s="13">
        <f aca="true" t="shared" si="6" ref="H6:H12">((B6*5)+(C6*4)+(D6*3)+(E6*2)+(F6*1))/SUM(B6:F6)</f>
        <v>4.827586206896552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5</v>
      </c>
      <c r="V6" s="10">
        <v>5</v>
      </c>
      <c r="W6" s="10">
        <v>5</v>
      </c>
      <c r="X6" s="10">
        <v>5</v>
      </c>
      <c r="Y6" s="10">
        <v>5</v>
      </c>
      <c r="Z6" s="10">
        <v>5</v>
      </c>
      <c r="AA6" s="10">
        <v>5</v>
      </c>
      <c r="AB6" s="10">
        <v>5</v>
      </c>
      <c r="AC6" s="10">
        <v>5</v>
      </c>
      <c r="AD6" s="10">
        <v>5</v>
      </c>
      <c r="AE6" s="10">
        <v>5</v>
      </c>
      <c r="AF6" s="10">
        <v>5</v>
      </c>
      <c r="AG6" s="10">
        <v>5</v>
      </c>
      <c r="AH6" s="10">
        <v>4</v>
      </c>
      <c r="AI6" s="10">
        <v>4</v>
      </c>
      <c r="AJ6" s="10">
        <v>4</v>
      </c>
      <c r="AK6" s="10">
        <v>3</v>
      </c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6.5">
      <c r="A7" t="s">
        <v>63</v>
      </c>
      <c r="B7" s="12">
        <f t="shared" si="0"/>
        <v>24</v>
      </c>
      <c r="C7" s="12">
        <f t="shared" si="1"/>
        <v>5</v>
      </c>
      <c r="D7" s="12">
        <f t="shared" si="2"/>
        <v>0</v>
      </c>
      <c r="E7" s="12">
        <f t="shared" si="3"/>
        <v>0</v>
      </c>
      <c r="F7" s="12">
        <f t="shared" si="4"/>
        <v>0</v>
      </c>
      <c r="G7" s="14">
        <f t="shared" si="5"/>
        <v>0.9655172413793103</v>
      </c>
      <c r="H7" s="13">
        <f t="shared" si="6"/>
        <v>4.827586206896552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>
        <v>5</v>
      </c>
      <c r="Q7" s="10">
        <v>5</v>
      </c>
      <c r="R7" s="10">
        <v>5</v>
      </c>
      <c r="S7" s="10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  <c r="Y7" s="10">
        <v>5</v>
      </c>
      <c r="Z7" s="10">
        <v>5</v>
      </c>
      <c r="AA7" s="10">
        <v>5</v>
      </c>
      <c r="AB7" s="10">
        <v>5</v>
      </c>
      <c r="AC7" s="10">
        <v>5</v>
      </c>
      <c r="AD7" s="10">
        <v>5</v>
      </c>
      <c r="AE7" s="10">
        <v>5</v>
      </c>
      <c r="AF7" s="10">
        <v>5</v>
      </c>
      <c r="AG7" s="10">
        <v>4</v>
      </c>
      <c r="AH7" s="10">
        <v>4</v>
      </c>
      <c r="AI7" s="10">
        <v>4</v>
      </c>
      <c r="AJ7" s="10">
        <v>4</v>
      </c>
      <c r="AK7" s="10">
        <v>4</v>
      </c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6.5">
      <c r="A8" t="s">
        <v>34</v>
      </c>
      <c r="B8" s="12">
        <f t="shared" si="0"/>
        <v>25</v>
      </c>
      <c r="C8" s="12">
        <f t="shared" si="1"/>
        <v>4</v>
      </c>
      <c r="D8" s="12">
        <f t="shared" si="2"/>
        <v>0</v>
      </c>
      <c r="E8" s="12">
        <f t="shared" si="3"/>
        <v>0</v>
      </c>
      <c r="F8" s="12">
        <f t="shared" si="4"/>
        <v>0</v>
      </c>
      <c r="G8" s="14">
        <f t="shared" si="5"/>
        <v>0.9724137931034482</v>
      </c>
      <c r="H8" s="13">
        <f t="shared" si="6"/>
        <v>4.862068965517241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5</v>
      </c>
      <c r="AH8" s="10">
        <v>4</v>
      </c>
      <c r="AI8" s="10">
        <v>4</v>
      </c>
      <c r="AJ8" s="10">
        <v>4</v>
      </c>
      <c r="AK8" s="10">
        <v>4</v>
      </c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ht="16.5">
      <c r="A9" t="s">
        <v>26</v>
      </c>
      <c r="B9" s="12">
        <f t="shared" si="0"/>
        <v>26</v>
      </c>
      <c r="C9" s="12">
        <f t="shared" si="1"/>
        <v>3</v>
      </c>
      <c r="D9" s="12">
        <f t="shared" si="2"/>
        <v>0</v>
      </c>
      <c r="E9" s="12">
        <f t="shared" si="3"/>
        <v>0</v>
      </c>
      <c r="F9" s="12">
        <f t="shared" si="4"/>
        <v>0</v>
      </c>
      <c r="G9" s="14">
        <f t="shared" si="5"/>
        <v>0.9793103448275862</v>
      </c>
      <c r="H9" s="13">
        <f t="shared" si="6"/>
        <v>4.896551724137931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5</v>
      </c>
      <c r="AE9" s="10">
        <v>5</v>
      </c>
      <c r="AF9" s="10">
        <v>5</v>
      </c>
      <c r="AG9" s="10">
        <v>5</v>
      </c>
      <c r="AH9" s="10">
        <v>5</v>
      </c>
      <c r="AI9" s="10">
        <v>4</v>
      </c>
      <c r="AJ9" s="10">
        <v>4</v>
      </c>
      <c r="AK9" s="10">
        <v>4</v>
      </c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ht="16.5">
      <c r="A10" t="s">
        <v>39</v>
      </c>
      <c r="B10" s="12">
        <f t="shared" si="0"/>
        <v>24</v>
      </c>
      <c r="C10" s="12">
        <f t="shared" si="1"/>
        <v>5</v>
      </c>
      <c r="D10" s="12">
        <f t="shared" si="2"/>
        <v>0</v>
      </c>
      <c r="E10" s="12">
        <f t="shared" si="3"/>
        <v>0</v>
      </c>
      <c r="F10" s="12">
        <f t="shared" si="4"/>
        <v>0</v>
      </c>
      <c r="G10" s="14">
        <f t="shared" si="5"/>
        <v>0.9655172413793103</v>
      </c>
      <c r="H10" s="13">
        <f t="shared" si="6"/>
        <v>4.827586206896552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5</v>
      </c>
      <c r="S10" s="10">
        <v>5</v>
      </c>
      <c r="T10" s="10">
        <v>5</v>
      </c>
      <c r="U10" s="10">
        <v>5</v>
      </c>
      <c r="V10" s="10">
        <v>5</v>
      </c>
      <c r="W10" s="10">
        <v>5</v>
      </c>
      <c r="X10" s="10">
        <v>5</v>
      </c>
      <c r="Y10" s="10">
        <v>5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>
        <v>5</v>
      </c>
      <c r="AG10" s="10">
        <v>4</v>
      </c>
      <c r="AH10" s="10">
        <v>4</v>
      </c>
      <c r="AI10" s="10">
        <v>4</v>
      </c>
      <c r="AJ10" s="10">
        <v>4</v>
      </c>
      <c r="AK10" s="10">
        <v>4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ht="16.5">
      <c r="A11" t="s">
        <v>29</v>
      </c>
      <c r="B11" s="12">
        <f t="shared" si="0"/>
        <v>26</v>
      </c>
      <c r="C11" s="12">
        <f t="shared" si="1"/>
        <v>3</v>
      </c>
      <c r="D11" s="12">
        <f t="shared" si="2"/>
        <v>0</v>
      </c>
      <c r="E11" s="12">
        <f t="shared" si="3"/>
        <v>0</v>
      </c>
      <c r="F11" s="12">
        <f t="shared" si="4"/>
        <v>0</v>
      </c>
      <c r="G11" s="14">
        <f t="shared" si="5"/>
        <v>0.9793103448275862</v>
      </c>
      <c r="H11" s="13">
        <f t="shared" si="6"/>
        <v>4.896551724137931</v>
      </c>
      <c r="I11" s="10">
        <v>5</v>
      </c>
      <c r="J11" s="10">
        <v>5</v>
      </c>
      <c r="K11" s="10">
        <v>5</v>
      </c>
      <c r="L11" s="10">
        <v>5</v>
      </c>
      <c r="M11" s="10">
        <v>5</v>
      </c>
      <c r="N11" s="10">
        <v>5</v>
      </c>
      <c r="O11" s="10">
        <v>5</v>
      </c>
      <c r="P11" s="10">
        <v>5</v>
      </c>
      <c r="Q11" s="10">
        <v>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4</v>
      </c>
      <c r="AG11" s="10">
        <v>4</v>
      </c>
      <c r="AH11" s="10">
        <v>4</v>
      </c>
      <c r="AI11" s="10">
        <v>5</v>
      </c>
      <c r="AJ11" s="10">
        <v>5</v>
      </c>
      <c r="AK11" s="10">
        <v>5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ht="16.5">
      <c r="A12" t="s">
        <v>8</v>
      </c>
      <c r="B12" s="12">
        <f t="shared" si="0"/>
        <v>24</v>
      </c>
      <c r="C12" s="12">
        <f t="shared" si="1"/>
        <v>5</v>
      </c>
      <c r="D12" s="12">
        <f t="shared" si="2"/>
        <v>0</v>
      </c>
      <c r="E12" s="12">
        <f t="shared" si="3"/>
        <v>0</v>
      </c>
      <c r="F12" s="12">
        <f t="shared" si="4"/>
        <v>0</v>
      </c>
      <c r="G12" s="14">
        <f t="shared" si="5"/>
        <v>0.9655172413793103</v>
      </c>
      <c r="H12" s="13">
        <f t="shared" si="6"/>
        <v>4.827586206896552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5</v>
      </c>
      <c r="AF12" s="10">
        <v>5</v>
      </c>
      <c r="AG12" s="10">
        <v>4</v>
      </c>
      <c r="AH12" s="10">
        <v>4</v>
      </c>
      <c r="AI12" s="10">
        <v>4</v>
      </c>
      <c r="AJ12" s="10">
        <v>4</v>
      </c>
      <c r="AK12" s="10">
        <v>4</v>
      </c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76" ht="17.8">
      <c r="A13" s="9" t="s">
        <v>73</v>
      </c>
      <c r="B13" s="12"/>
      <c r="C13" s="12"/>
      <c r="D13" s="12"/>
      <c r="E13" s="12"/>
      <c r="F13" s="12"/>
      <c r="G13" s="14">
        <f t="shared" si="5"/>
        <v>0.9689655172413794</v>
      </c>
      <c r="H13" s="13">
        <f>SUM(H5:H12)/8</f>
        <v>4.844827586206897</v>
      </c>
      <c r="BX13" s="10"/>
    </row>
    <row r="16" ht="17.8">
      <c r="A16" s="48" t="s">
        <v>68</v>
      </c>
    </row>
    <row r="17" spans="1:9" s="8" customFormat="1" ht="16.5">
      <c r="A17" s="8" t="s">
        <v>108</v>
      </c>
      <c r="B17" s="8" t="s">
        <v>107</v>
      </c>
      <c r="C17" s="8" t="s">
        <v>74</v>
      </c>
      <c r="D17" s="8" t="s">
        <v>71</v>
      </c>
      <c r="E17" s="8" t="s">
        <v>66</v>
      </c>
      <c r="F17" s="8" t="s">
        <v>104</v>
      </c>
      <c r="G17" s="8" t="s">
        <v>65</v>
      </c>
      <c r="H17" s="8" t="s">
        <v>70</v>
      </c>
      <c r="I17" s="8">
        <f>COUNTA(I18:AAE18)</f>
        <v>29</v>
      </c>
    </row>
    <row r="18" spans="1:136" ht="16.5">
      <c r="A18" t="s">
        <v>119</v>
      </c>
      <c r="B18" s="12">
        <f aca="true" t="shared" si="7" ref="B18:B25">COUNTIF(I18:ZY18,5)</f>
        <v>22</v>
      </c>
      <c r="C18" s="12">
        <f aca="true" t="shared" si="8" ref="C18:C25">COUNTIF(I18:ZY18,4)</f>
        <v>5</v>
      </c>
      <c r="D18" s="12">
        <f aca="true" t="shared" si="9" ref="D18:D25">COUNTIF(I18:ZY18,3)</f>
        <v>2</v>
      </c>
      <c r="E18" s="12">
        <f aca="true" t="shared" si="10" ref="E18:E25">COUNTIF(I18:ZY18,2)</f>
        <v>0</v>
      </c>
      <c r="F18" s="12">
        <f aca="true" t="shared" si="11" ref="F18:F25">COUNTIF(I18:ZY18,1)</f>
        <v>0</v>
      </c>
      <c r="G18" s="14">
        <f>H18/5</f>
        <v>0.9379310344827585</v>
      </c>
      <c r="H18" s="13">
        <f>((B18*5)+(C18*4)+(D18*3)+(E18*2)+(F18*1))/SUM(B18:F18)</f>
        <v>4.689655172413793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>
        <v>5</v>
      </c>
      <c r="Q18" s="10">
        <v>5</v>
      </c>
      <c r="R18" s="10">
        <v>5</v>
      </c>
      <c r="S18" s="10">
        <v>5</v>
      </c>
      <c r="T18" s="10">
        <v>5</v>
      </c>
      <c r="U18" s="10">
        <v>5</v>
      </c>
      <c r="V18" s="10">
        <v>5</v>
      </c>
      <c r="W18" s="10">
        <v>5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0">
        <v>4</v>
      </c>
      <c r="AF18" s="10">
        <v>4</v>
      </c>
      <c r="AG18" s="10">
        <v>4</v>
      </c>
      <c r="AH18" s="10">
        <v>4</v>
      </c>
      <c r="AI18" s="10">
        <v>4</v>
      </c>
      <c r="AJ18" s="10">
        <v>3</v>
      </c>
      <c r="AK18" s="10">
        <v>3</v>
      </c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ht="16.5">
      <c r="A19" t="s">
        <v>28</v>
      </c>
      <c r="B19" s="12">
        <f t="shared" si="7"/>
        <v>20</v>
      </c>
      <c r="C19" s="12">
        <f t="shared" si="8"/>
        <v>8</v>
      </c>
      <c r="D19" s="12">
        <f t="shared" si="9"/>
        <v>1</v>
      </c>
      <c r="E19" s="12">
        <f t="shared" si="10"/>
        <v>0</v>
      </c>
      <c r="F19" s="12">
        <f t="shared" si="11"/>
        <v>0</v>
      </c>
      <c r="G19" s="14">
        <f aca="true" t="shared" si="12" ref="G19:G26">H19/5</f>
        <v>0.9310344827586207</v>
      </c>
      <c r="H19" s="13">
        <f aca="true" t="shared" si="13" ref="H19:H25">((B19*5)+(C19*4)+(D19*3)+(E19*2)+(F19*1))/SUM(B19:F19)</f>
        <v>4.655172413793103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>
        <v>5</v>
      </c>
      <c r="Q19" s="10">
        <v>5</v>
      </c>
      <c r="R19" s="10">
        <v>5</v>
      </c>
      <c r="S19" s="10">
        <v>5</v>
      </c>
      <c r="T19" s="10">
        <v>5</v>
      </c>
      <c r="U19" s="10">
        <v>5</v>
      </c>
      <c r="V19" s="10">
        <v>5</v>
      </c>
      <c r="W19" s="10">
        <v>5</v>
      </c>
      <c r="X19" s="10">
        <v>5</v>
      </c>
      <c r="Y19" s="10">
        <v>5</v>
      </c>
      <c r="Z19" s="10">
        <v>5</v>
      </c>
      <c r="AA19" s="10">
        <v>5</v>
      </c>
      <c r="AB19" s="10">
        <v>5</v>
      </c>
      <c r="AC19" s="10">
        <v>4</v>
      </c>
      <c r="AD19" s="10">
        <v>4</v>
      </c>
      <c r="AE19" s="10">
        <v>4</v>
      </c>
      <c r="AF19" s="10">
        <v>4</v>
      </c>
      <c r="AG19" s="10">
        <v>4</v>
      </c>
      <c r="AH19" s="10">
        <v>4</v>
      </c>
      <c r="AI19" s="10">
        <v>4</v>
      </c>
      <c r="AJ19" s="10">
        <v>4</v>
      </c>
      <c r="AK19" s="10">
        <v>3</v>
      </c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ht="16.5">
      <c r="A20" t="s">
        <v>63</v>
      </c>
      <c r="B20" s="12">
        <f t="shared" si="7"/>
        <v>21</v>
      </c>
      <c r="C20" s="12">
        <f t="shared" si="8"/>
        <v>8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4">
        <f t="shared" si="12"/>
        <v>0.9448275862068967</v>
      </c>
      <c r="H20" s="13">
        <f t="shared" si="13"/>
        <v>4.724137931034483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>
        <v>5</v>
      </c>
      <c r="Q20" s="10">
        <v>5</v>
      </c>
      <c r="R20" s="10">
        <v>5</v>
      </c>
      <c r="S20" s="10">
        <v>5</v>
      </c>
      <c r="T20" s="10">
        <v>5</v>
      </c>
      <c r="U20" s="10">
        <v>5</v>
      </c>
      <c r="V20" s="10">
        <v>5</v>
      </c>
      <c r="W20" s="10">
        <v>5</v>
      </c>
      <c r="X20" s="10">
        <v>5</v>
      </c>
      <c r="Y20" s="10">
        <v>5</v>
      </c>
      <c r="Z20" s="10">
        <v>5</v>
      </c>
      <c r="AA20" s="10">
        <v>5</v>
      </c>
      <c r="AB20" s="10">
        <v>5</v>
      </c>
      <c r="AC20" s="10">
        <v>5</v>
      </c>
      <c r="AD20" s="10">
        <v>4</v>
      </c>
      <c r="AE20" s="10">
        <v>4</v>
      </c>
      <c r="AF20" s="10">
        <v>4</v>
      </c>
      <c r="AG20" s="10">
        <v>4</v>
      </c>
      <c r="AH20" s="10">
        <v>4</v>
      </c>
      <c r="AI20" s="10">
        <v>4</v>
      </c>
      <c r="AJ20" s="10">
        <v>4</v>
      </c>
      <c r="AK20" s="10">
        <v>4</v>
      </c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ht="16.5">
      <c r="A21" t="s">
        <v>34</v>
      </c>
      <c r="B21" s="12">
        <f t="shared" si="7"/>
        <v>22</v>
      </c>
      <c r="C21" s="12">
        <f t="shared" si="8"/>
        <v>7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4">
        <f t="shared" si="12"/>
        <v>0.9517241379310345</v>
      </c>
      <c r="H21" s="13">
        <f t="shared" si="13"/>
        <v>4.758620689655173</v>
      </c>
      <c r="I21" s="10">
        <v>5</v>
      </c>
      <c r="J21" s="10">
        <v>5</v>
      </c>
      <c r="K21" s="10">
        <v>5</v>
      </c>
      <c r="L21" s="10">
        <v>5</v>
      </c>
      <c r="M21" s="10">
        <v>5</v>
      </c>
      <c r="N21" s="10">
        <v>5</v>
      </c>
      <c r="O21" s="10">
        <v>5</v>
      </c>
      <c r="P21" s="10">
        <v>5</v>
      </c>
      <c r="Q21" s="10">
        <v>5</v>
      </c>
      <c r="R21" s="10">
        <v>5</v>
      </c>
      <c r="S21" s="10">
        <v>5</v>
      </c>
      <c r="T21" s="10">
        <v>5</v>
      </c>
      <c r="U21" s="10">
        <v>5</v>
      </c>
      <c r="V21" s="10">
        <v>5</v>
      </c>
      <c r="W21" s="10">
        <v>5</v>
      </c>
      <c r="X21" s="10">
        <v>5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4</v>
      </c>
      <c r="AF21" s="10">
        <v>4</v>
      </c>
      <c r="AG21" s="10">
        <v>4</v>
      </c>
      <c r="AH21" s="10">
        <v>4</v>
      </c>
      <c r="AI21" s="10">
        <v>4</v>
      </c>
      <c r="AJ21" s="10">
        <v>4</v>
      </c>
      <c r="AK21" s="10">
        <v>4</v>
      </c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ht="16.5">
      <c r="A22" t="s">
        <v>26</v>
      </c>
      <c r="B22" s="12">
        <f t="shared" si="7"/>
        <v>23</v>
      </c>
      <c r="C22" s="12">
        <f t="shared" si="8"/>
        <v>6</v>
      </c>
      <c r="D22" s="12">
        <f t="shared" si="9"/>
        <v>0</v>
      </c>
      <c r="E22" s="12">
        <f t="shared" si="10"/>
        <v>0</v>
      </c>
      <c r="F22" s="12">
        <f t="shared" si="11"/>
        <v>0</v>
      </c>
      <c r="G22" s="14">
        <f t="shared" si="12"/>
        <v>0.9586206896551724</v>
      </c>
      <c r="H22" s="13">
        <f t="shared" si="13"/>
        <v>4.793103448275862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>
        <v>5</v>
      </c>
      <c r="Q22" s="10">
        <v>5</v>
      </c>
      <c r="R22" s="10">
        <v>5</v>
      </c>
      <c r="S22" s="10">
        <v>5</v>
      </c>
      <c r="T22" s="10">
        <v>5</v>
      </c>
      <c r="U22" s="10">
        <v>5</v>
      </c>
      <c r="V22" s="10">
        <v>5</v>
      </c>
      <c r="W22" s="10">
        <v>5</v>
      </c>
      <c r="X22" s="10">
        <v>5</v>
      </c>
      <c r="Y22" s="10">
        <v>5</v>
      </c>
      <c r="Z22" s="10">
        <v>5</v>
      </c>
      <c r="AA22" s="10">
        <v>5</v>
      </c>
      <c r="AB22" s="10">
        <v>5</v>
      </c>
      <c r="AC22" s="10">
        <v>5</v>
      </c>
      <c r="AD22" s="10">
        <v>5</v>
      </c>
      <c r="AE22" s="10">
        <v>5</v>
      </c>
      <c r="AF22" s="10">
        <v>4</v>
      </c>
      <c r="AG22" s="10">
        <v>4</v>
      </c>
      <c r="AH22" s="10">
        <v>4</v>
      </c>
      <c r="AI22" s="10">
        <v>4</v>
      </c>
      <c r="AJ22" s="10">
        <v>4</v>
      </c>
      <c r="AK22" s="10">
        <v>4</v>
      </c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ht="16.5">
      <c r="A23" t="s">
        <v>39</v>
      </c>
      <c r="B23" s="12">
        <f t="shared" si="7"/>
        <v>21</v>
      </c>
      <c r="C23" s="12">
        <f t="shared" si="8"/>
        <v>8</v>
      </c>
      <c r="D23" s="12">
        <f t="shared" si="9"/>
        <v>0</v>
      </c>
      <c r="E23" s="12">
        <f t="shared" si="10"/>
        <v>0</v>
      </c>
      <c r="F23" s="12">
        <f t="shared" si="11"/>
        <v>0</v>
      </c>
      <c r="G23" s="14">
        <f t="shared" si="12"/>
        <v>0.9448275862068967</v>
      </c>
      <c r="H23" s="13">
        <f t="shared" si="13"/>
        <v>4.724137931034483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>
        <v>5</v>
      </c>
      <c r="Q23" s="10">
        <v>5</v>
      </c>
      <c r="R23" s="10">
        <v>5</v>
      </c>
      <c r="S23" s="10">
        <v>5</v>
      </c>
      <c r="T23" s="10">
        <v>5</v>
      </c>
      <c r="U23" s="10">
        <v>5</v>
      </c>
      <c r="V23" s="10">
        <v>5</v>
      </c>
      <c r="W23" s="10">
        <v>5</v>
      </c>
      <c r="X23" s="10">
        <v>5</v>
      </c>
      <c r="Y23" s="10">
        <v>5</v>
      </c>
      <c r="Z23" s="10">
        <v>5</v>
      </c>
      <c r="AA23" s="10">
        <v>5</v>
      </c>
      <c r="AB23" s="10">
        <v>5</v>
      </c>
      <c r="AC23" s="10">
        <v>5</v>
      </c>
      <c r="AD23" s="10">
        <v>4</v>
      </c>
      <c r="AE23" s="10">
        <v>4</v>
      </c>
      <c r="AF23" s="10">
        <v>4</v>
      </c>
      <c r="AG23" s="10">
        <v>4</v>
      </c>
      <c r="AH23" s="10">
        <v>4</v>
      </c>
      <c r="AI23" s="10">
        <v>4</v>
      </c>
      <c r="AJ23" s="10">
        <v>4</v>
      </c>
      <c r="AK23" s="10">
        <v>4</v>
      </c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ht="16.5">
      <c r="A24" t="s">
        <v>29</v>
      </c>
      <c r="B24" s="12">
        <f t="shared" si="7"/>
        <v>21</v>
      </c>
      <c r="C24" s="12">
        <f t="shared" si="8"/>
        <v>8</v>
      </c>
      <c r="D24" s="12">
        <f t="shared" si="9"/>
        <v>0</v>
      </c>
      <c r="E24" s="12">
        <f t="shared" si="10"/>
        <v>0</v>
      </c>
      <c r="F24" s="12">
        <f t="shared" si="11"/>
        <v>0</v>
      </c>
      <c r="G24" s="14">
        <f t="shared" si="12"/>
        <v>0.9448275862068967</v>
      </c>
      <c r="H24" s="13">
        <f t="shared" si="13"/>
        <v>4.724137931034483</v>
      </c>
      <c r="I24" s="10">
        <v>5</v>
      </c>
      <c r="J24" s="10">
        <v>5</v>
      </c>
      <c r="K24" s="10">
        <v>5</v>
      </c>
      <c r="L24" s="10">
        <v>5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0">
        <v>5</v>
      </c>
      <c r="V24" s="10">
        <v>5</v>
      </c>
      <c r="W24" s="10">
        <v>5</v>
      </c>
      <c r="X24" s="10">
        <v>5</v>
      </c>
      <c r="Y24" s="10">
        <v>4</v>
      </c>
      <c r="Z24" s="10">
        <v>4</v>
      </c>
      <c r="AA24" s="10">
        <v>4</v>
      </c>
      <c r="AB24" s="10">
        <v>4</v>
      </c>
      <c r="AC24" s="10">
        <v>4</v>
      </c>
      <c r="AD24" s="10">
        <v>4</v>
      </c>
      <c r="AE24" s="10">
        <v>4</v>
      </c>
      <c r="AF24" s="10">
        <v>4</v>
      </c>
      <c r="AG24" s="10">
        <v>5</v>
      </c>
      <c r="AH24" s="10">
        <v>5</v>
      </c>
      <c r="AI24" s="10">
        <v>5</v>
      </c>
      <c r="AJ24" s="10">
        <v>5</v>
      </c>
      <c r="AK24" s="10">
        <v>5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ht="16.5">
      <c r="A25" t="s">
        <v>8</v>
      </c>
      <c r="B25" s="12">
        <f t="shared" si="7"/>
        <v>19</v>
      </c>
      <c r="C25" s="12">
        <f t="shared" si="8"/>
        <v>10</v>
      </c>
      <c r="D25" s="12">
        <f t="shared" si="9"/>
        <v>0</v>
      </c>
      <c r="E25" s="12">
        <f t="shared" si="10"/>
        <v>0</v>
      </c>
      <c r="F25" s="12">
        <f t="shared" si="11"/>
        <v>0</v>
      </c>
      <c r="G25" s="14">
        <f t="shared" si="12"/>
        <v>0.9310344827586207</v>
      </c>
      <c r="H25" s="13">
        <f t="shared" si="13"/>
        <v>4.655172413793103</v>
      </c>
      <c r="I25" s="10">
        <v>5</v>
      </c>
      <c r="J25" s="10">
        <v>5</v>
      </c>
      <c r="K25" s="10">
        <v>5</v>
      </c>
      <c r="L25" s="10">
        <v>5</v>
      </c>
      <c r="M25" s="10">
        <v>5</v>
      </c>
      <c r="N25" s="10">
        <v>5</v>
      </c>
      <c r="O25" s="10">
        <v>5</v>
      </c>
      <c r="P25" s="10">
        <v>5</v>
      </c>
      <c r="Q25" s="10">
        <v>5</v>
      </c>
      <c r="R25" s="10">
        <v>5</v>
      </c>
      <c r="S25" s="10">
        <v>5</v>
      </c>
      <c r="T25" s="10">
        <v>5</v>
      </c>
      <c r="U25" s="10">
        <v>5</v>
      </c>
      <c r="V25" s="10">
        <v>5</v>
      </c>
      <c r="W25" s="10">
        <v>5</v>
      </c>
      <c r="X25" s="10">
        <v>5</v>
      </c>
      <c r="Y25" s="10">
        <v>5</v>
      </c>
      <c r="Z25" s="10">
        <v>5</v>
      </c>
      <c r="AA25" s="10">
        <v>5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76" ht="17.8">
      <c r="A26" s="9" t="s">
        <v>73</v>
      </c>
      <c r="B26" s="12"/>
      <c r="C26" s="12"/>
      <c r="D26" s="12"/>
      <c r="E26" s="12"/>
      <c r="F26" s="12"/>
      <c r="G26" s="14">
        <f t="shared" si="12"/>
        <v>0.9431034482758621</v>
      </c>
      <c r="H26" s="13">
        <f>SUM(H18:H25)/8</f>
        <v>4.7155172413793105</v>
      </c>
      <c r="BX26" s="10"/>
    </row>
    <row r="27" ht="16.5">
      <c r="A27" s="47" t="s">
        <v>121</v>
      </c>
    </row>
    <row r="28" ht="16.5">
      <c r="A28" t="s">
        <v>4</v>
      </c>
    </row>
    <row r="29" ht="16.5">
      <c r="A29" t="s">
        <v>95</v>
      </c>
    </row>
    <row r="30" ht="16.5">
      <c r="A30" t="s">
        <v>82</v>
      </c>
    </row>
    <row r="31" ht="16.5">
      <c r="A31" t="s">
        <v>23</v>
      </c>
    </row>
  </sheetData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user</cp:lastModifiedBy>
  <cp:lastPrinted>2018-07-01T23:47:59Z</cp:lastPrinted>
  <dcterms:created xsi:type="dcterms:W3CDTF">2018-06-30T02:34:01Z</dcterms:created>
  <dcterms:modified xsi:type="dcterms:W3CDTF">2019-11-01T05:04:54Z</dcterms:modified>
  <cp:category/>
  <cp:version/>
  <cp:contentType/>
  <cp:contentStatus/>
  <cp:revision>148</cp:revision>
</cp:coreProperties>
</file>